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KSF" sheetId="2" r:id="rId1"/>
  </sheets>
  <externalReferences>
    <externalReference r:id="rId2"/>
  </externalReferences>
  <definedNames>
    <definedName name="SMETKA">[1]list!$A$2:$C$7</definedName>
  </definedNames>
  <calcPr calcId="145621"/>
</workbook>
</file>

<file path=xl/calcChain.xml><?xml version="1.0" encoding="utf-8"?>
<calcChain xmlns="http://schemas.openxmlformats.org/spreadsheetml/2006/main">
  <c r="F96" i="2" l="1"/>
  <c r="F95" i="2"/>
  <c r="F94" i="2"/>
  <c r="F93" i="2"/>
  <c r="F92" i="2"/>
  <c r="F91" i="2"/>
  <c r="F90" i="2"/>
  <c r="F89" i="2"/>
  <c r="J86" i="2"/>
  <c r="F88" i="2"/>
  <c r="H86" i="2"/>
  <c r="F87" i="2"/>
  <c r="E86" i="2"/>
  <c r="M86" i="2"/>
  <c r="L86" i="2"/>
  <c r="L66" i="2" s="1"/>
  <c r="K86" i="2"/>
  <c r="K66" i="2" s="1"/>
  <c r="I86" i="2"/>
  <c r="F85" i="2"/>
  <c r="F84" i="2"/>
  <c r="F83" i="2"/>
  <c r="F82" i="2"/>
  <c r="F81" i="2"/>
  <c r="J77" i="2"/>
  <c r="F80" i="2"/>
  <c r="H77" i="2"/>
  <c r="G77" i="2"/>
  <c r="F79" i="2"/>
  <c r="I77" i="2"/>
  <c r="F78" i="2"/>
  <c r="M77" i="2"/>
  <c r="L77" i="2"/>
  <c r="K77" i="2"/>
  <c r="E77" i="2"/>
  <c r="F76" i="2"/>
  <c r="G68" i="2"/>
  <c r="F74" i="2"/>
  <c r="F73" i="2"/>
  <c r="J68" i="2"/>
  <c r="F72" i="2"/>
  <c r="F71" i="2"/>
  <c r="F70" i="2"/>
  <c r="M68" i="2"/>
  <c r="M66" i="2" s="1"/>
  <c r="F69" i="2"/>
  <c r="E68" i="2"/>
  <c r="L68" i="2"/>
  <c r="K68" i="2"/>
  <c r="F67" i="2"/>
  <c r="M64" i="2"/>
  <c r="M65" i="2" s="1"/>
  <c r="L64" i="2"/>
  <c r="K64" i="2"/>
  <c r="K65" i="2" s="1"/>
  <c r="F63" i="2"/>
  <c r="F62" i="2"/>
  <c r="F61" i="2"/>
  <c r="F60" i="2"/>
  <c r="F59" i="2"/>
  <c r="J56" i="2"/>
  <c r="F58" i="2"/>
  <c r="H56" i="2"/>
  <c r="F57" i="2"/>
  <c r="F56" i="2" s="1"/>
  <c r="E56" i="2"/>
  <c r="M56" i="2"/>
  <c r="L56" i="2"/>
  <c r="K56" i="2"/>
  <c r="I56" i="2"/>
  <c r="F55" i="2"/>
  <c r="F54" i="2"/>
  <c r="F53" i="2"/>
  <c r="F52" i="2"/>
  <c r="F51" i="2"/>
  <c r="F50" i="2"/>
  <c r="F49" i="2"/>
  <c r="F48" i="2"/>
  <c r="F47" i="2"/>
  <c r="F46" i="2"/>
  <c r="F45" i="2"/>
  <c r="F44" i="2"/>
  <c r="F43" i="2"/>
  <c r="F42" i="2"/>
  <c r="F41" i="2"/>
  <c r="E39" i="2"/>
  <c r="E38" i="2" s="1"/>
  <c r="J39" i="2"/>
  <c r="J38" i="2" s="1"/>
  <c r="I39" i="2"/>
  <c r="I38" i="2" s="1"/>
  <c r="F40" i="2"/>
  <c r="F39" i="2" s="1"/>
  <c r="H39" i="2"/>
  <c r="G39" i="2"/>
  <c r="G38" i="2" s="1"/>
  <c r="M38" i="2"/>
  <c r="L38" i="2"/>
  <c r="K38" i="2"/>
  <c r="H38" i="2"/>
  <c r="F37" i="2"/>
  <c r="F36" i="2"/>
  <c r="F35" i="2"/>
  <c r="F34" i="2"/>
  <c r="F33" i="2"/>
  <c r="F32" i="2"/>
  <c r="E25" i="2"/>
  <c r="J25" i="2"/>
  <c r="J22" i="2" s="1"/>
  <c r="I25" i="2"/>
  <c r="I22" i="2" s="1"/>
  <c r="I64" i="2" s="1"/>
  <c r="H25" i="2"/>
  <c r="H22" i="2" s="1"/>
  <c r="H64" i="2" s="1"/>
  <c r="F31" i="2"/>
  <c r="F30" i="2"/>
  <c r="F29" i="2"/>
  <c r="F28" i="2"/>
  <c r="F27" i="2"/>
  <c r="F26" i="2"/>
  <c r="M25" i="2"/>
  <c r="L25" i="2"/>
  <c r="K25" i="2"/>
  <c r="G25" i="2"/>
  <c r="G22" i="2" s="1"/>
  <c r="F24" i="2"/>
  <c r="F23" i="2"/>
  <c r="E22" i="2"/>
  <c r="E64" i="2" s="1"/>
  <c r="M22" i="2"/>
  <c r="L22" i="2"/>
  <c r="K22" i="2"/>
  <c r="J66" i="2" l="1"/>
  <c r="F77" i="2"/>
  <c r="G64" i="2"/>
  <c r="E65" i="2"/>
  <c r="H105" i="2"/>
  <c r="L65" i="2"/>
  <c r="I65" i="2"/>
  <c r="G66" i="2"/>
  <c r="J64" i="2"/>
  <c r="F86" i="2"/>
  <c r="F25" i="2"/>
  <c r="F22" i="2" s="1"/>
  <c r="F64" i="2" s="1"/>
  <c r="F38" i="2"/>
  <c r="E66" i="2"/>
  <c r="E105" i="2" s="1"/>
  <c r="I68" i="2"/>
  <c r="I66" i="2" s="1"/>
  <c r="I105" i="2" s="1"/>
  <c r="F75" i="2"/>
  <c r="F68" i="2" s="1"/>
  <c r="F66" i="2" s="1"/>
  <c r="H68" i="2"/>
  <c r="H66" i="2" s="1"/>
  <c r="H65" i="2" s="1"/>
  <c r="G56" i="2"/>
  <c r="G86" i="2"/>
  <c r="F65" i="2" l="1"/>
  <c r="F105" i="2"/>
  <c r="J65" i="2"/>
  <c r="J105" i="2"/>
  <c r="G65" i="2"/>
  <c r="B65" i="2" s="1"/>
  <c r="G105" i="2"/>
  <c r="B105" i="2" l="1"/>
</calcChain>
</file>

<file path=xl/comments1.xml><?xml version="1.0" encoding="utf-8"?>
<comments xmlns="http://schemas.openxmlformats.org/spreadsheetml/2006/main">
  <authors>
    <author>Author</author>
  </authors>
  <commentList>
    <comment ref="I11" author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<sst xmlns="http://schemas.openxmlformats.org/spreadsheetml/2006/main" count="256" uniqueCount="184">
  <si>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</si>
  <si>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</si>
  <si>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</si>
  <si>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</si>
  <si>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</si>
  <si>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</si>
  <si>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</si>
  <si>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</si>
  <si>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2019 г.</t>
  </si>
  <si>
    <t>ОТЧЕТ               2019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</si>
  <si>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</si>
  <si>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</si>
  <si>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</si>
  <si>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</si>
  <si>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</si>
  <si>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</si>
  <si>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</si>
  <si>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</si>
  <si>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</si>
  <si>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</si>
  <si>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</si>
  <si>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</si>
  <si>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</si>
  <si>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</si>
  <si>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</si>
  <si>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</si>
  <si>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</si>
  <si>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</si>
  <si>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</si>
  <si>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</si>
  <si>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</si>
  <si>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</si>
  <si>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</si>
  <si>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</si>
  <si>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</si>
  <si>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</si>
  <si>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</si>
  <si>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</si>
  <si>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</si>
  <si>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</si>
  <si>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</si>
  <si>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</si>
  <si>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</si>
  <si>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</si>
  <si>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</si>
  <si>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</si>
  <si>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</si>
  <si>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</si>
  <si>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</si>
  <si>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</si>
  <si>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</si>
  <si>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</si>
  <si>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</si>
  <si>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</si>
  <si>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</si>
  <si>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</si>
  <si>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</si>
  <si>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</si>
  <si>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</si>
  <si>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</si>
  <si>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</si>
  <si>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</si>
  <si>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</si>
  <si>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</si>
  <si>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</si>
  <si>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</si>
  <si>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</si>
  <si>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</si>
  <si>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</si>
  <si>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</si>
  <si>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</si>
  <si>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</si>
  <si>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</si>
  <si>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</si>
  <si>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</si>
  <si>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</si>
  <si>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</si>
  <si>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</si>
  <si>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</si>
  <si>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</si>
  <si>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</si>
  <si>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</si>
  <si>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</si>
  <si>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</si>
  <si>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</si>
  <si>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</si>
  <si>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</si>
  <si>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</si>
  <si>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</si>
  <si>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</si>
  <si>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</si>
  <si>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</si>
  <si>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</si>
  <si>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</si>
  <si>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</si>
  <si>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</si>
  <si>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</si>
  <si>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</si>
  <si>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</si>
  <si>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</si>
  <si>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</si>
  <si>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</si>
  <si>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</si>
  <si>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</si>
  <si>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</si>
  <si>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</si>
  <si>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</si>
  <si>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</si>
  <si>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</si>
  <si>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</si>
  <si>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</si>
  <si>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</si>
  <si>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</si>
  <si>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</si>
  <si>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</si>
  <si>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</si>
  <si>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</si>
  <si>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</si>
  <si>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</si>
  <si>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</si>
  <si>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</si>
  <si>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</si>
  <si>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</si>
  <si>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</si>
  <si>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</si>
  <si>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</si>
  <si>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</si>
  <si>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</si>
  <si>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</si>
  <si>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</si>
  <si>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</si>
  <si>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</si>
  <si>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</si>
  <si>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</si>
  <si>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</si>
  <si>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</si>
  <si>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</si>
  <si>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</si>
  <si>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</si>
  <si>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</si>
  <si>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</si>
  <si>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</si>
  <si>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</si>
  <si>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</si>
  <si>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</si>
  <si>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</si>
  <si>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</si>
  <si>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</si>
  <si>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</si>
  <si>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</si>
  <si>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</si>
  <si>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</si>
  <si>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</si>
  <si>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</si>
  <si>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</si>
  <si>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</si>
  <si>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</si>
  <si>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</si>
  <si>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</si>
  <si>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</si>
  <si>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</si>
  <si>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</si>
  <si>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</si>
  <si>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</si>
  <si>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</si>
  <si>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</si>
  <si>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</si>
  <si>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</si>
  <si>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</si>
  <si>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</si>
  <si>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</si>
  <si>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</si>
  <si>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</si>
  <si>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</si>
  <si>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</si>
  <si>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КСФ</t>
  </si>
  <si>
    <t>Национален фонд към Министерството на финансите</t>
  </si>
  <si>
    <t>код по ЕБК:</t>
  </si>
  <si>
    <t>9817</t>
  </si>
  <si>
    <t>СЕС - КСФ</t>
  </si>
  <si>
    <t>l.petrova@minfin.bg</t>
  </si>
  <si>
    <t>Л.Вълкова</t>
  </si>
  <si>
    <t>Д. Караенева</t>
  </si>
  <si>
    <t>М. Милошева</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</si>
</sst>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scheme val="minor"/>
    </font>
    <font>
      <sz val="11"/>
      <color theme="1"/>
      <name val="Calibri"/>
      <family val="2"/>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3;&#1060;&#1040;/&#1057;&#1095;&#1077;&#1090;&#1086;&#1074;&#1086;&#1076;&#1085;&#1072;%20&#1086;&#1090;&#1095;&#1077;&#1090;&#1085;&#1086;&#1089;&#1090;/public/UBC/REPORT_MONTHLY/OTCHET_EBK_19/01.2019/&#1079;&#1072;%20&#1044;&#1044;&#1057;/&#1079;&#1072;%20&#1080;&#1079;&#1087;&#1088;&#1072;&#1097;&#1072;&#1085;&#1077;/B1_2019_01_9818_KS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refreshError="1"/>
      <sheetData sheetId="1" refreshError="1"/>
      <sheetData sheetId="2" refreshError="1"/>
      <sheetData sheetId="3" refreshError="1"/>
      <sheetData sheetId="4" refreshError="1"/>
      <sheetData sheetId="5"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48" zoomScale="70" zoomScaleNormal="70" workbookViewId="0">
      <selection activeCell="G57" sqref="G57"/>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43708</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1444520600</v>
      </c>
      <c r="F22" s="102">
        <f t="shared" si="0"/>
        <v>1170619202</v>
      </c>
      <c r="G22" s="103">
        <f t="shared" si="0"/>
        <v>1134630619</v>
      </c>
      <c r="H22" s="104">
        <f t="shared" si="0"/>
        <v>35988583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35010</v>
      </c>
      <c r="G25" s="128">
        <f t="shared" ref="G25:M25" si="2">+G26+G30+G31+G32+G33</f>
        <v>35010</v>
      </c>
      <c r="H25" s="129">
        <f>+H26+H30+H31+H32+H33</f>
        <v>0</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13</v>
      </c>
      <c r="G26" s="134">
        <v>13</v>
      </c>
      <c r="H26" s="135">
        <v>0</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34997</v>
      </c>
      <c r="G31" s="169">
        <v>34997</v>
      </c>
      <c r="H31" s="170">
        <v>0</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0</v>
      </c>
      <c r="G32" s="169">
        <v>0</v>
      </c>
      <c r="H32" s="170">
        <v>0</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1444520600</v>
      </c>
      <c r="F37" s="199">
        <f t="shared" si="1"/>
        <v>1170584192</v>
      </c>
      <c r="G37" s="200">
        <v>1134595609</v>
      </c>
      <c r="H37" s="201">
        <v>35988583</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2435133000</v>
      </c>
      <c r="F38" s="209">
        <f t="shared" si="3"/>
        <v>407083273</v>
      </c>
      <c r="G38" s="210">
        <f t="shared" si="3"/>
        <v>407083273</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156658000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66837400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50655300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39165300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251469300</v>
      </c>
      <c r="F43" s="250">
        <f t="shared" si="1"/>
        <v>0</v>
      </c>
      <c r="G43" s="251">
        <v>0</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40586200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245047900</v>
      </c>
      <c r="F48" s="168">
        <f t="shared" si="1"/>
        <v>113840317</v>
      </c>
      <c r="G48" s="163">
        <v>113840317</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1244784900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496586700</v>
      </c>
      <c r="F50" s="168">
        <f t="shared" si="1"/>
        <v>293242956</v>
      </c>
      <c r="G50" s="169">
        <v>293242956</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0</v>
      </c>
      <c r="G51" s="121">
        <v>0</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848629200</v>
      </c>
      <c r="F56" s="293">
        <f t="shared" si="5"/>
        <v>-550465168</v>
      </c>
      <c r="G56" s="294">
        <f t="shared" si="5"/>
        <v>-550465168</v>
      </c>
      <c r="H56" s="295">
        <f t="shared" si="5"/>
        <v>0</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848629200</v>
      </c>
      <c r="F57" s="299">
        <f t="shared" si="1"/>
        <v>182444199</v>
      </c>
      <c r="G57" s="300">
        <v>182444199</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-732909367</v>
      </c>
      <c r="G58" s="305">
        <v>-732909367</v>
      </c>
      <c r="H58" s="306">
        <v>0</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33843669</v>
      </c>
      <c r="G59" s="310">
        <v>33843669</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-141983200</v>
      </c>
      <c r="F64" s="336">
        <f t="shared" si="6"/>
        <v>213070761</v>
      </c>
      <c r="G64" s="337">
        <f t="shared" si="6"/>
        <v>177082178</v>
      </c>
      <c r="H64" s="338">
        <f t="shared" si="6"/>
        <v>35988583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141983200</v>
      </c>
      <c r="F66" s="348">
        <f>SUM(+F68+F76+F77+F84+F85+F86+F89+F90+F91+F92+F93+F94+F95)</f>
        <v>-213070761</v>
      </c>
      <c r="G66" s="349">
        <f t="shared" ref="G66:L66" si="8">SUM(+G68+G76+G77+G84+G85+G86+G89+G90+G91+G92+G93+G94+G95)</f>
        <v>-177082178</v>
      </c>
      <c r="H66" s="350">
        <f>SUM(+H68+H76+H77+H84+H85+H86+H89+H90+H91+H92+H93+H94+H95)</f>
        <v>-35988583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2893502</v>
      </c>
      <c r="G77" s="310">
        <f t="shared" ref="G77:M77" si="10">SUM(G78:G83)</f>
        <v>2893502</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-234162</v>
      </c>
      <c r="G78" s="368">
        <v>-234162</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3127664</v>
      </c>
      <c r="G79" s="376">
        <v>3127664</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-179236207</v>
      </c>
      <c r="G86" s="310">
        <f t="shared" ref="G86:M86" si="11">+G87+G88</f>
        <v>-179236207</v>
      </c>
      <c r="H86" s="311">
        <f>+H87+H88</f>
        <v>0</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-179236207</v>
      </c>
      <c r="G88" s="383">
        <v>-179236207</v>
      </c>
      <c r="H88" s="384">
        <v>0</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0</v>
      </c>
      <c r="G90" s="305">
        <v>0</v>
      </c>
      <c r="H90" s="306">
        <v>0</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0</v>
      </c>
      <c r="G91" s="169">
        <v>0</v>
      </c>
      <c r="H91" s="170">
        <v>0</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141983200</v>
      </c>
      <c r="F93" s="168">
        <f t="shared" si="12"/>
        <v>306275102</v>
      </c>
      <c r="G93" s="169">
        <v>306275102</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-343003158</v>
      </c>
      <c r="G94" s="169">
        <v>-343003158</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35988583</v>
      </c>
      <c r="H95" s="122">
        <v>-35988583</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35988583</v>
      </c>
      <c r="H96" s="398">
        <v>-35988583</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180</v>
      </c>
      <c r="C107" s="421"/>
      <c r="D107" s="421"/>
      <c r="E107" s="426"/>
      <c r="F107" s="19"/>
      <c r="G107" s="427">
        <v>9859</v>
      </c>
      <c r="H107" s="427">
        <v>2776</v>
      </c>
      <c r="I107" s="428"/>
      <c r="J107" s="429">
        <v>43717</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181</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182</v>
      </c>
      <c r="F114" s="447"/>
      <c r="G114" s="443"/>
      <c r="H114" s="3"/>
      <c r="I114" s="447" t="s">
        <v>183</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KSF</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2019-09-11T06:53:29Z</dcterms:modified>
</cp:coreProperties>
</file>