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01.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J86" i="1"/>
  <c r="I86" i="1"/>
  <c r="H86" i="1"/>
  <c r="G86" i="1"/>
  <c r="F86" i="1"/>
  <c r="E86" i="1"/>
  <c r="F85" i="1"/>
  <c r="F84" i="1"/>
  <c r="F83" i="1"/>
  <c r="F82" i="1"/>
  <c r="F81" i="1"/>
  <c r="F80" i="1"/>
  <c r="F79" i="1"/>
  <c r="F78" i="1"/>
  <c r="J77" i="1"/>
  <c r="I77" i="1"/>
  <c r="H77" i="1"/>
  <c r="G77" i="1"/>
  <c r="F77" i="1"/>
  <c r="E77" i="1"/>
  <c r="E66" i="1" s="1"/>
  <c r="F76" i="1"/>
  <c r="F75" i="1"/>
  <c r="F74" i="1"/>
  <c r="F73" i="1"/>
  <c r="F72" i="1"/>
  <c r="F71" i="1"/>
  <c r="F70" i="1"/>
  <c r="F69" i="1"/>
  <c r="J68" i="1"/>
  <c r="I68" i="1"/>
  <c r="H68" i="1"/>
  <c r="G68" i="1"/>
  <c r="F68" i="1"/>
  <c r="F66" i="1" s="1"/>
  <c r="E68" i="1"/>
  <c r="F67" i="1"/>
  <c r="J66" i="1"/>
  <c r="I66" i="1"/>
  <c r="H66" i="1"/>
  <c r="G66" i="1"/>
  <c r="H64" i="1"/>
  <c r="H105" i="1" s="1"/>
  <c r="E64" i="1"/>
  <c r="F63" i="1"/>
  <c r="F62" i="1"/>
  <c r="F61" i="1"/>
  <c r="F60" i="1"/>
  <c r="F59" i="1"/>
  <c r="F58" i="1"/>
  <c r="F57" i="1"/>
  <c r="J56" i="1"/>
  <c r="I56" i="1"/>
  <c r="H56" i="1"/>
  <c r="G56" i="1"/>
  <c r="F56" i="1"/>
  <c r="E56" i="1"/>
  <c r="F55" i="1"/>
  <c r="F54" i="1"/>
  <c r="F53" i="1"/>
  <c r="F52" i="1"/>
  <c r="F51" i="1"/>
  <c r="F50" i="1"/>
  <c r="F49" i="1"/>
  <c r="F48" i="1"/>
  <c r="F47" i="1"/>
  <c r="F46" i="1"/>
  <c r="F45" i="1"/>
  <c r="F44" i="1"/>
  <c r="F43" i="1"/>
  <c r="F42" i="1"/>
  <c r="F41" i="1"/>
  <c r="F40" i="1"/>
  <c r="J39" i="1"/>
  <c r="I39" i="1"/>
  <c r="H39" i="1"/>
  <c r="G39" i="1"/>
  <c r="F39" i="1"/>
  <c r="E39" i="1"/>
  <c r="J38" i="1"/>
  <c r="I38" i="1"/>
  <c r="H38" i="1"/>
  <c r="G38" i="1"/>
  <c r="F38" i="1"/>
  <c r="E38" i="1"/>
  <c r="F37" i="1"/>
  <c r="F36" i="1"/>
  <c r="F35" i="1"/>
  <c r="F34" i="1"/>
  <c r="F33" i="1"/>
  <c r="F32" i="1"/>
  <c r="F31" i="1"/>
  <c r="F30" i="1"/>
  <c r="F29" i="1"/>
  <c r="F28" i="1"/>
  <c r="F27" i="1"/>
  <c r="F26" i="1"/>
  <c r="J25" i="1"/>
  <c r="I25" i="1"/>
  <c r="H25" i="1"/>
  <c r="G25" i="1"/>
  <c r="F25" i="1"/>
  <c r="E25" i="1"/>
  <c r="F24" i="1"/>
  <c r="F23" i="1"/>
  <c r="J22" i="1"/>
  <c r="J64" i="1" s="1"/>
  <c r="I22" i="1"/>
  <c r="I64" i="1" s="1"/>
  <c r="H22" i="1"/>
  <c r="G22" i="1"/>
  <c r="G64" i="1" s="1"/>
  <c r="F22" i="1"/>
  <c r="F64" i="1" s="1"/>
  <c r="E22" i="1"/>
  <c r="I65" i="1" l="1"/>
  <c r="I105" i="1"/>
  <c r="E65" i="1"/>
  <c r="F105" i="1"/>
  <c r="F65" i="1"/>
  <c r="J65" i="1"/>
  <c r="J105" i="1"/>
  <c r="G65" i="1"/>
  <c r="G105" i="1"/>
  <c r="H65" i="1"/>
  <c r="E105" i="1"/>
  <c r="M86" i="1"/>
  <c r="L86" i="1"/>
  <c r="K86" i="1"/>
  <c r="M77" i="1"/>
  <c r="L77" i="1"/>
  <c r="K77" i="1"/>
  <c r="L68" i="1"/>
  <c r="L66" i="1" s="1"/>
  <c r="M68" i="1"/>
  <c r="M66" i="1" s="1"/>
  <c r="K68" i="1"/>
  <c r="K66" i="1"/>
  <c r="M56" i="1"/>
  <c r="L56" i="1"/>
  <c r="K56" i="1"/>
  <c r="M38" i="1"/>
  <c r="L38" i="1"/>
  <c r="K38" i="1"/>
  <c r="M25" i="1"/>
  <c r="L25" i="1"/>
  <c r="K25" i="1"/>
  <c r="M22" i="1"/>
  <c r="M64" i="1" s="1"/>
  <c r="M65" i="1" s="1"/>
  <c r="L22" i="1"/>
  <c r="L64" i="1" s="1"/>
  <c r="L65" i="1" s="1"/>
  <c r="K22" i="1"/>
  <c r="K64" i="1" s="1"/>
  <c r="K65" i="1" s="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<sst xmlns="http://schemas.openxmlformats.org/spreadsheetml/2006/main" count="257" uniqueCount="184">
  <si>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</si>
  <si>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</si>
  <si>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</si>
  <si>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</si>
  <si>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</si>
  <si>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</si>
  <si>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</si>
  <si>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</si>
  <si>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</si>
  <si>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</si>
  <si>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</si>
  <si>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</si>
  <si>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</si>
  <si>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</si>
  <si>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</si>
  <si>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</si>
  <si>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</si>
  <si>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</si>
  <si>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</si>
  <si>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</si>
  <si>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</si>
  <si>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</si>
  <si>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</si>
  <si>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</si>
  <si>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</si>
  <si>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</si>
  <si>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</si>
  <si>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</si>
  <si>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</si>
  <si>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</si>
  <si>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</si>
  <si>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</si>
  <si>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</si>
  <si>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</si>
  <si>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</si>
  <si>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</si>
  <si>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</si>
  <si>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</si>
  <si>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</si>
  <si>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</si>
  <si>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</si>
  <si>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</si>
  <si>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</si>
  <si>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</si>
  <si>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</si>
  <si>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</si>
  <si>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</si>
  <si>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</si>
  <si>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</si>
  <si>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</si>
  <si>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</si>
  <si>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</si>
  <si>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</si>
  <si>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</si>
  <si>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</si>
  <si>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</si>
  <si>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</si>
  <si>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</si>
  <si>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</si>
  <si>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</si>
  <si>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</si>
  <si>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</si>
  <si>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</si>
  <si>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</si>
  <si>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</si>
  <si>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</si>
  <si>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</si>
  <si>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</si>
  <si>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</si>
  <si>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</si>
  <si>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</si>
  <si>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</si>
  <si>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</si>
  <si>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</si>
  <si>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</si>
  <si>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</si>
  <si>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</si>
  <si>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</si>
  <si>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</si>
  <si>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</si>
  <si>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</si>
  <si>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</si>
  <si>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</si>
  <si>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</si>
  <si>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</si>
  <si>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</si>
  <si>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</si>
  <si>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</si>
  <si>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</si>
  <si>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</si>
  <si>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</si>
  <si>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</si>
  <si>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</si>
  <si>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</si>
  <si>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</si>
  <si>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</si>
  <si>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</si>
  <si>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</si>
  <si>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</si>
  <si>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</si>
  <si>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</si>
  <si>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</si>
  <si>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</si>
  <si>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</si>
  <si>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</si>
  <si>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</si>
  <si>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</si>
  <si>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</si>
  <si>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</si>
  <si>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</si>
  <si>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</si>
  <si>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</si>
  <si>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</si>
  <si>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</si>
  <si>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</si>
  <si>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</si>
  <si>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</si>
  <si>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</si>
  <si>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</si>
  <si>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</si>
  <si>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</si>
  <si>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</si>
  <si>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</si>
  <si>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</si>
  <si>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</si>
  <si>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</si>
  <si>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</si>
  <si>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</si>
  <si>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</si>
  <si>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</si>
  <si>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</si>
  <si>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</si>
  <si>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</si>
  <si>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</si>
  <si>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</si>
  <si>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</si>
  <si>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</si>
  <si>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</si>
  <si>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</si>
  <si>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</si>
  <si>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</si>
  <si>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</si>
  <si>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</si>
  <si>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</si>
  <si>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</si>
  <si>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</si>
  <si>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</si>
  <si>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</si>
  <si>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</si>
  <si>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</si>
  <si>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</si>
  <si>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</si>
  <si>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</si>
  <si>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</si>
  <si>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</si>
  <si>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</si>
  <si>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</si>
  <si>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</si>
  <si>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</si>
  <si>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</si>
  <si>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</si>
  <si>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</si>
  <si>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</si>
  <si>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</si>
  <si>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</si>
  <si>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</si>
  <si>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</si>
  <si>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</si>
  <si>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</si>
  <si>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</si>
  <si>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</si>
  <si>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</si>
  <si>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</si>
  <si>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</si>
  <si>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</si>
  <si>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</si>
  <si>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</si>
  <si>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</si>
  <si>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Д. Караенева</t>
  </si>
  <si>
    <t xml:space="preserve"> М. Милошева</t>
  </si>
  <si>
    <t>Л.Вълкова</t>
  </si>
  <si>
    <t>e.gergova@minfin.bg</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</si>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</sst>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FFFF00"/>
      </font>
      <fill>
        <patternFill>
          <bgColor rgb="FF000099"/>
        </patternFill>
      </fill>
    </dxf>
    <dxf>
      <font>
        <color rgb="FFFFFFCC"/>
      </font>
    </dxf>
    <dxf>
      <font>
        <color rgb="FFF0FDCF"/>
      </font>
    </dxf>
    <dxf>
      <font>
        <color rgb="FFFFFF00"/>
      </font>
      <numFmt numFmtId="168" formatCode="#,##0;\(#,##0\)"/>
      <fill>
        <patternFill>
          <bgColor rgb="FFFF0000"/>
        </patternFill>
      </fill>
    </dxf>
    <dxf>
      <font>
        <color rgb="FFFFFF00"/>
      </font>
      <numFmt numFmtId="168"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12" sqref="F12"/>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174</v>
      </c>
      <c r="C11" s="22"/>
      <c r="D11" s="22"/>
      <c r="E11" s="23" t="s">
        <v>0</v>
      </c>
      <c r="F11" s="24">
        <v>44592</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182</v>
      </c>
      <c r="F17" s="454" t="s">
        <v>183</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 si="2">+G26+G30+G31+G32+G33</f>
        <v>0</v>
      </c>
      <c r="H25" s="129">
        <f>+H26+H30+H31+H32+H33</f>
        <v>0</v>
      </c>
      <c r="I25" s="129">
        <f>+I26+I30+I31+I32+I33</f>
        <v>0</v>
      </c>
      <c r="J25" s="130">
        <f>+J26+J30+J31+J32+J33</f>
        <v>0</v>
      </c>
      <c r="K25" s="106">
        <f t="shared" ref="K25:M25" si="3">+K26+K30+K31+K32+K33</f>
        <v>0</v>
      </c>
      <c r="L25" s="106">
        <f t="shared" si="3"/>
        <v>0</v>
      </c>
      <c r="M25" s="106">
        <f t="shared" si="3"/>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4">E39+E43+E44+E46+SUM(E48:E52)+E55</f>
        <v>0</v>
      </c>
      <c r="F38" s="209">
        <f t="shared" si="4"/>
        <v>0</v>
      </c>
      <c r="G38" s="210">
        <f t="shared" si="4"/>
        <v>0</v>
      </c>
      <c r="H38" s="211">
        <f t="shared" si="4"/>
        <v>0</v>
      </c>
      <c r="I38" s="211">
        <f t="shared" si="4"/>
        <v>0</v>
      </c>
      <c r="J38" s="212">
        <f t="shared" si="4"/>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5">SUM(E40:E42)</f>
        <v>0</v>
      </c>
      <c r="F39" s="221">
        <f t="shared" si="5"/>
        <v>0</v>
      </c>
      <c r="G39" s="222">
        <f t="shared" si="5"/>
        <v>0</v>
      </c>
      <c r="H39" s="223">
        <f t="shared" si="5"/>
        <v>0</v>
      </c>
      <c r="I39" s="223">
        <f t="shared" si="5"/>
        <v>0</v>
      </c>
      <c r="J39" s="224">
        <f t="shared" si="5"/>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6">+E57+E58+E62</f>
        <v>0</v>
      </c>
      <c r="F56" s="293">
        <f t="shared" si="6"/>
        <v>0</v>
      </c>
      <c r="G56" s="294">
        <f t="shared" si="6"/>
        <v>0</v>
      </c>
      <c r="H56" s="295">
        <f t="shared" si="6"/>
        <v>0</v>
      </c>
      <c r="I56" s="296">
        <f t="shared" si="6"/>
        <v>0</v>
      </c>
      <c r="J56" s="297">
        <f t="shared" si="6"/>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7">+E22-E38+E56-E63</f>
        <v>0</v>
      </c>
      <c r="F64" s="336">
        <f t="shared" si="7"/>
        <v>0</v>
      </c>
      <c r="G64" s="337">
        <f t="shared" si="7"/>
        <v>0</v>
      </c>
      <c r="H64" s="338">
        <f t="shared" si="7"/>
        <v>0</v>
      </c>
      <c r="I64" s="338">
        <f t="shared" si="7"/>
        <v>0</v>
      </c>
      <c r="J64" s="339">
        <f t="shared" si="7"/>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8">+E$64+E$66</f>
        <v>0</v>
      </c>
      <c r="F65" s="343">
        <f t="shared" si="8"/>
        <v>0</v>
      </c>
      <c r="G65" s="344">
        <f t="shared" si="8"/>
        <v>0</v>
      </c>
      <c r="H65" s="344">
        <f t="shared" si="8"/>
        <v>0</v>
      </c>
      <c r="I65" s="344">
        <f t="shared" si="8"/>
        <v>0</v>
      </c>
      <c r="J65" s="345">
        <f t="shared" si="8"/>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 si="9">SUM(+G68+G76+G77+G84+G85+G86+G89+G90+G91+G92+G93+G94+G95)</f>
        <v>0</v>
      </c>
      <c r="H66" s="350">
        <f>SUM(+H68+H76+H77+H84+H85+H86+H89+H90+H91+H92+H93+H94+H95)</f>
        <v>0</v>
      </c>
      <c r="I66" s="350">
        <f>SUM(+I68+I76+I77+I84+I85+I86+I89+I90+I91+I92+I93+I94+I95)</f>
        <v>0</v>
      </c>
      <c r="J66" s="351">
        <f>SUM(+J68+J76+J77+J84+J85+J86+J89+J90+J91+J92+J93+J94+J95)</f>
        <v>0</v>
      </c>
      <c r="K66" s="352" t="e">
        <f t="shared" ref="K66:L66" si="10">SUM(+K68+K76+K77+K84+K85+K86+K89+K90+K91+K92+K93+K94+K95)</f>
        <v>#REF!</v>
      </c>
      <c r="L66" s="352" t="e">
        <f t="shared" si="10"/>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 si="11">SUM(G69:G75)</f>
        <v>0</v>
      </c>
      <c r="H68" s="311">
        <f>SUM(H69:H75)</f>
        <v>0</v>
      </c>
      <c r="I68" s="311">
        <f>SUM(I69:I75)</f>
        <v>0</v>
      </c>
      <c r="J68" s="312">
        <f>SUM(J69:J75)</f>
        <v>0</v>
      </c>
      <c r="K68" s="363" t="e">
        <f t="shared" ref="K68:M68" si="12">SUM(K69:K75)</f>
        <v>#REF!</v>
      </c>
      <c r="L68" s="363" t="e">
        <f t="shared" si="12"/>
        <v>#REF!</v>
      </c>
      <c r="M68" s="363" t="e">
        <f t="shared" si="12"/>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 si="13">SUM(G78:G83)</f>
        <v>0</v>
      </c>
      <c r="H77" s="311">
        <f>SUM(H78:H83)</f>
        <v>0</v>
      </c>
      <c r="I77" s="311">
        <f>SUM(I78:I83)</f>
        <v>0</v>
      </c>
      <c r="J77" s="312">
        <f>SUM(J78:J83)</f>
        <v>0</v>
      </c>
      <c r="K77" s="387">
        <f t="shared" ref="K77:M77" si="14">SUM(K78:K83)</f>
        <v>0</v>
      </c>
      <c r="L77" s="387">
        <f t="shared" si="14"/>
        <v>0</v>
      </c>
      <c r="M77" s="387">
        <f t="shared" si="14"/>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-6507713</v>
      </c>
      <c r="G86" s="310">
        <f t="shared" ref="G86" si="15">+G87+G88</f>
        <v>-6507713</v>
      </c>
      <c r="H86" s="311">
        <f>+H87+H88</f>
        <v>0</v>
      </c>
      <c r="I86" s="311">
        <f>+I87+I88</f>
        <v>0</v>
      </c>
      <c r="J86" s="312">
        <f>+J87+J88</f>
        <v>0</v>
      </c>
      <c r="K86" s="387">
        <f t="shared" ref="K86:M86" si="16">+K87+K88</f>
        <v>0</v>
      </c>
      <c r="L86" s="387">
        <f t="shared" si="16"/>
        <v>0</v>
      </c>
      <c r="M86" s="387">
        <f t="shared" si="16"/>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-6507713</v>
      </c>
      <c r="G88" s="383">
        <v>-6507713</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7">+G89+H89+I89+J89</f>
        <v>-71989</v>
      </c>
      <c r="G89" s="300">
        <v>-71989</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7"/>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7"/>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7"/>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7"/>
        <v>206237658</v>
      </c>
      <c r="G93" s="169">
        <v>206237658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7"/>
        <v>-199657956</v>
      </c>
      <c r="G94" s="169">
        <v>-199657956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7"/>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7"/>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8">+E$64+E$66</f>
        <v>0</v>
      </c>
      <c r="F105" s="418">
        <f t="shared" si="18"/>
        <v>0</v>
      </c>
      <c r="G105" s="419">
        <f t="shared" si="18"/>
        <v>0</v>
      </c>
      <c r="H105" s="419">
        <f t="shared" si="18"/>
        <v>0</v>
      </c>
      <c r="I105" s="419">
        <f t="shared" si="18"/>
        <v>0</v>
      </c>
      <c r="J105" s="419">
        <f t="shared" si="18"/>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2748</v>
      </c>
      <c r="I107" s="428"/>
      <c r="J107" s="429">
        <v>44600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178</v>
      </c>
      <c r="F114" s="447"/>
      <c r="G114" s="443"/>
      <c r="H114" s="3"/>
      <c r="I114" s="447" t="s">
        <v>179</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I114 E110">
    <cfRule type="cellIs" dxfId="20" priority="23" stopIfTrue="1" operator="equal">
      <formula>0</formula>
    </cfRule>
  </conditionalFormatting>
  <conditionalFormatting sqref="E114:F114">
    <cfRule type="cellIs" dxfId="19" priority="21" stopIfTrue="1" operator="equal">
      <formula>0</formula>
    </cfRule>
  </conditionalFormatting>
  <conditionalFormatting sqref="F15">
    <cfRule type="cellIs" dxfId="18" priority="16" stopIfTrue="1" operator="equal">
      <formula>"Чужди средства"</formula>
    </cfRule>
    <cfRule type="cellIs" dxfId="17" priority="17" stopIfTrue="1" operator="equal">
      <formula>"СЕС - ДМП"</formula>
    </cfRule>
    <cfRule type="cellIs" dxfId="16" priority="18" stopIfTrue="1" operator="equal">
      <formula>"СЕС - РА"</formula>
    </cfRule>
    <cfRule type="cellIs" dxfId="15" priority="19" stopIfTrue="1" operator="equal">
      <formula>"СЕС - ДЕС"</formula>
    </cfRule>
    <cfRule type="cellIs" dxfId="14" priority="20" stopIfTrue="1" operator="equal">
      <formula>"СЕС - КСФ"</formula>
    </cfRule>
  </conditionalFormatting>
  <conditionalFormatting sqref="I11:J11">
    <cfRule type="cellIs" dxfId="13" priority="11" stopIfTrue="1" operator="between">
      <formula>1000000000000</formula>
      <formula>9999999999999990</formula>
    </cfRule>
    <cfRule type="cellIs" dxfId="12" priority="12" stopIfTrue="1" operator="between">
      <formula>10000000000</formula>
      <formula>999999999999</formula>
    </cfRule>
    <cfRule type="cellIs" dxfId="11" priority="13" stopIfTrue="1" operator="between">
      <formula>1000000</formula>
      <formula>99999999</formula>
    </cfRule>
    <cfRule type="cellIs" dxfId="10" priority="14" stopIfTrue="1" operator="between">
      <formula>100</formula>
      <formula>9999</formula>
    </cfRule>
  </conditionalFormatting>
  <conditionalFormatting sqref="E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E65:J65">
    <cfRule type="cellIs" dxfId="4" priority="5" stopIfTrue="1" operator="notEqual">
      <formula>0</formula>
    </cfRule>
  </conditionalFormatting>
  <conditionalFormatting sqref="E105:J105">
    <cfRule type="cellIs" dxfId="3" priority="4" stopIfTrue="1" operator="notEqual">
      <formula>0</formula>
    </cfRule>
  </conditionalFormatting>
  <conditionalFormatting sqref="G107:H107 B107">
    <cfRule type="cellIs" dxfId="2" priority="3" stopIfTrue="1" operator="equal">
      <formula>0</formula>
    </cfRule>
  </conditionalFormatting>
  <conditionalFormatting sqref="J107">
    <cfRule type="cellIs" dxfId="1" priority="2" stopIfTrue="1" operator="equal">
      <formula>0</formula>
    </cfRule>
  </conditionalFormatting>
  <conditionalFormatting sqref="B105">
    <cfRule type="cellIs" dxfId="0" priority="1" stopIfTrue="1" operator="notEqual">
      <formula>0</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E54 G54:J54">
      <formula1>0</formula1>
    </dataValidation>
    <dataValidation type="whole" operator="lessThanOrEqual" allowBlank="1" showInputMessage="1" showErrorMessage="1" error="въведете цяло отрицателно число" sqref="WLS983131:WLV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E91 G91:J91">
      <formula1>0</formula1>
    </dataValidation>
    <dataValidation type="whole" operator="greaterThanOrEqual" allowBlank="1" showInputMessage="1" showErrorMessage="1" error="въведете цяло положително число" sqref="WLS983130:WLV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E90 G90:J9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TKY983074:TLB983093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TUU983074:TUX983093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UEQ983074:UET983093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UOM983074:UOP983093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UYI983074:UYL983093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E92:E96 G92:J96 E55:E89 E22:E32 G55:J89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2022-10-12T11:11:20Z</dcterms:modified>
</cp:coreProperties>
</file>