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asuserver6\FDOS-Work2014\Vasuserver4\NadiaTeam\2022\Справки\10-28-Писмо до ПРБ за КР-91-00-588\"/>
    </mc:Choice>
  </mc:AlternateContent>
  <workbookProtection lockStructure="1"/>
  <bookViews>
    <workbookView xWindow="0" yWindow="0" windowWidth="28800" windowHeight="12330"/>
  </bookViews>
  <sheets>
    <sheet name="Капиталови разходи и трансфери" sheetId="4" r:id="rId1"/>
    <sheet name="Капиталови разходи чл. 1, ал. 5" sheetId="5" r:id="rId2"/>
  </sheets>
  <definedNames>
    <definedName name="_xlnm.Print_Area" localSheetId="0">'Капиталови разходи и трансфери'!$B$1:$G$34</definedName>
    <definedName name="_xlnm.Print_Area" localSheetId="1">'Капиталови разходи чл. 1, ал. 5'!$B$1:$H$32</definedName>
    <definedName name="_xlnm.Print_Titles" localSheetId="0">'Капиталови разходи и трансфери'!$5:$9</definedName>
    <definedName name="_xlnm.Print_Titles" localSheetId="1">'Капиталови разходи чл. 1, ал. 5'!$6:$9</definedName>
  </definedNames>
  <calcPr calcId="162913"/>
</workbook>
</file>

<file path=xl/calcChain.xml><?xml version="1.0" encoding="utf-8"?>
<calcChain xmlns="http://schemas.openxmlformats.org/spreadsheetml/2006/main">
  <c r="F24" i="5" l="1"/>
  <c r="G12" i="4" s="1"/>
  <c r="G24" i="5" l="1"/>
  <c r="G29" i="4"/>
  <c r="G30" i="4"/>
  <c r="G31" i="4"/>
  <c r="G32" i="4"/>
  <c r="G33" i="4"/>
  <c r="G34" i="4"/>
  <c r="H24" i="5" l="1"/>
  <c r="H23" i="5" l="1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F29" i="5" l="1"/>
  <c r="G29" i="5"/>
  <c r="F27" i="5"/>
  <c r="G27" i="5"/>
  <c r="F25" i="5"/>
  <c r="G25" i="5"/>
  <c r="F22" i="5"/>
  <c r="F20" i="5"/>
  <c r="F17" i="5"/>
  <c r="G17" i="5"/>
  <c r="F12" i="5"/>
  <c r="G12" i="5"/>
  <c r="D14" i="4"/>
  <c r="H12" i="5"/>
  <c r="F11" i="5" l="1"/>
  <c r="H29" i="5"/>
  <c r="H27" i="5"/>
  <c r="H25" i="5"/>
  <c r="E22" i="5"/>
  <c r="G22" i="5"/>
  <c r="G11" i="5" s="1"/>
  <c r="H22" i="5"/>
  <c r="H11" i="5" s="1"/>
  <c r="G20" i="5"/>
  <c r="H20" i="5"/>
  <c r="H17" i="5"/>
  <c r="E17" i="5"/>
  <c r="E12" i="5"/>
  <c r="E29" i="5"/>
  <c r="E27" i="5"/>
  <c r="E20" i="5"/>
  <c r="E14" i="4" l="1"/>
  <c r="G13" i="4" s="1"/>
  <c r="F14" i="4"/>
  <c r="G14" i="4"/>
  <c r="A16" i="4"/>
  <c r="A18" i="4"/>
  <c r="A19" i="4"/>
  <c r="A20" i="4"/>
  <c r="A21" i="4"/>
  <c r="A22" i="4"/>
  <c r="A23" i="4"/>
  <c r="G11" i="4" l="1"/>
  <c r="E11" i="4" l="1"/>
  <c r="D11" i="4" l="1"/>
  <c r="F11" i="4"/>
  <c r="A32" i="4"/>
  <c r="A31" i="4"/>
  <c r="A30" i="4"/>
  <c r="A29" i="4"/>
  <c r="A27" i="4"/>
  <c r="A26" i="4"/>
  <c r="A25" i="4"/>
  <c r="A14" i="4"/>
  <c r="A26" i="5"/>
  <c r="A24" i="5"/>
  <c r="A23" i="5"/>
  <c r="A16" i="5"/>
  <c r="A15" i="5"/>
  <c r="A14" i="5"/>
  <c r="A13" i="5"/>
  <c r="E25" i="5" l="1"/>
  <c r="E11" i="5" s="1"/>
  <c r="A22" i="5" l="1"/>
  <c r="A25" i="5"/>
  <c r="A12" i="5"/>
  <c r="E9" i="5" l="1"/>
  <c r="G9" i="5" s="1"/>
  <c r="H9" i="5" s="1"/>
  <c r="A12" i="4" l="1"/>
  <c r="A13" i="4"/>
  <c r="A15" i="4"/>
  <c r="A24" i="4"/>
  <c r="A28" i="4"/>
  <c r="F9" i="4"/>
  <c r="G9" i="4" s="1"/>
</calcChain>
</file>

<file path=xl/sharedStrings.xml><?xml version="1.0" encoding="utf-8"?>
<sst xmlns="http://schemas.openxmlformats.org/spreadsheetml/2006/main" count="105" uniqueCount="97">
  <si>
    <t>Придобиване на дълготрайни активи и основен ремонт</t>
  </si>
  <si>
    <t>Капиталови трансфери</t>
  </si>
  <si>
    <t>ЗДБРБ 
2022 г.</t>
  </si>
  <si>
    <t>Идентифицирана икономия</t>
  </si>
  <si>
    <t>Област/направление на капиталовите разходи за изпълнение на политики по чл. 1, ал. 5 от ЗДБРБ за 2022 г.</t>
  </si>
  <si>
    <t>2.</t>
  </si>
  <si>
    <t>ОБЛАСТ ОБРАЗОВАНИЕ</t>
  </si>
  <si>
    <t>2.1.</t>
  </si>
  <si>
    <t>2.2.</t>
  </si>
  <si>
    <t>За изграждане, пристрояване, надстрояване и реконструкция на детски ясли, детски градини и училища, в т.ч. дофинансиране на ремонт на училищата по ОП „Региони в растеж“</t>
  </si>
  <si>
    <t>2.3.</t>
  </si>
  <si>
    <t>За закупуване на училищни автобуси</t>
  </si>
  <si>
    <t>2.7.</t>
  </si>
  <si>
    <t>За изграждане на нови и ремонт на съществуващи спортни площадки в училищата</t>
  </si>
  <si>
    <t>7.</t>
  </si>
  <si>
    <t>ОБЛАСТ ОТБРАНА</t>
  </si>
  <si>
    <t>7.1.</t>
  </si>
  <si>
    <t>За изграждане на интегрирана система и инфраструктура за усвояване, експлоатация и осигуряване на новия тип боен самолет, вкл. и за съпътстващи разходи по придобиването му</t>
  </si>
  <si>
    <t>7.2.</t>
  </si>
  <si>
    <t>8.</t>
  </si>
  <si>
    <t>ОБЛАСТ СПОРТ И МЛАДЕЖКИ ДЕЙНОСТИ</t>
  </si>
  <si>
    <t>8.1.</t>
  </si>
  <si>
    <t>За инвестиции в изграждане на спортни обекти, в т.ч. довършване на спортна зала „Арена Бургас“</t>
  </si>
  <si>
    <t>(в лева)</t>
  </si>
  <si>
    <t>ВСИЧКО</t>
  </si>
  <si>
    <t>За саниране и ремонт на студентски общежития</t>
  </si>
  <si>
    <t>Уточнен план</t>
  </si>
  <si>
    <t>Приложение</t>
  </si>
  <si>
    <t>Наименование на проект</t>
  </si>
  <si>
    <t>Общо по проекти</t>
  </si>
  <si>
    <t>1</t>
  </si>
  <si>
    <t>2</t>
  </si>
  <si>
    <t>Отчет на касова основа към 30.09.2022 г.</t>
  </si>
  <si>
    <t>Очаквани плащания за периода 01.10-31.12.2022 г.</t>
  </si>
  <si>
    <t>За придобиване, модернизация, поддръжка и ремонт на въоръжение, техника и боеприпаси, в т. ч. осигуряване на експлоатацията на самолети МиГ-29</t>
  </si>
  <si>
    <t>3.</t>
  </si>
  <si>
    <t>ОБЛАСТ ЗДРАВЕОПАЗВАНЕ</t>
  </si>
  <si>
    <t>3.7.</t>
  </si>
  <si>
    <t>За строителство на лечебно-диагностичен блок за болнични структури по педиатрични и онкологични специалности в поземлен имот с идентификатор 56784.510.1051 по кадастралната карта на гр. Пловдив, собственост на УМБАЛ „Св. Георги“ – ЕАД, за нуждите на Южна България</t>
  </si>
  <si>
    <t>3.8.</t>
  </si>
  <si>
    <t>За обзавеждане и дооборудване с медицинска техника и апаратура и пускане в действие на разширението на УМБАЛ „Света Екатерина“ – ЕАД</t>
  </si>
  <si>
    <t>6.</t>
  </si>
  <si>
    <t>ОБЛАСТ ЕФЕКТИВНО УПРАВЛЕНИЕ И ОПТИМИЗАЦИЯ НА ПУБЛИЧНИЯ СЕКТОР</t>
  </si>
  <si>
    <t>6.1.</t>
  </si>
  <si>
    <t>За дейности по въвеждане на споделени услуги в държавната администрация</t>
  </si>
  <si>
    <t>15.</t>
  </si>
  <si>
    <t>ОБЛАСТ ВЪТРЕШЕН РЕД И СИГУРНОСТ</t>
  </si>
  <si>
    <t>15.1.</t>
  </si>
  <si>
    <t>За изграждане на комуникационна и информационна система в Държавна агенция „Национална сигурност“ за обмен на класифицирана информация в реално време</t>
  </si>
  <si>
    <t>16.</t>
  </si>
  <si>
    <t>ОБЛАСТ ВЕРОИЗПОВЕДАНИЯ</t>
  </si>
  <si>
    <t>16.3.</t>
  </si>
  <si>
    <t>За ремонт и реставрация на Богословския факултет в гр. София</t>
  </si>
  <si>
    <t>16.4.</t>
  </si>
  <si>
    <t>За ремонт на Зографски манастир</t>
  </si>
  <si>
    <t>16.5.</t>
  </si>
  <si>
    <t>За проектиране и изграждане на православен християнски храм в Република Кипър</t>
  </si>
  <si>
    <t>'ОЧАКВАНИ ПЛАЩАНИЯ В ЧАСТТА НА КАПИТАЛОВИТЕ 
РАЗХОДИ ПО ЧЛ. 1, АЛ. 5 ОТ ЗДБРБ ЗА 2022 г.</t>
  </si>
  <si>
    <t>Капиталови разходи общо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</si>
  <si>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</si>
  <si>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</si>
  <si>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</si>
  <si>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</si>
  <si>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</si>
  <si>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</si>
  <si>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</si>
  <si>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</si>
  <si>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</si>
  <si>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</si>
  <si>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</si>
  <si>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</si>
  <si>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</si>
  <si>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ОЧАКВАНИ ПЛАЩАНИЯ НАД 1 МЛН. ЛВ. В ЧАСТТА НА КАПИТАЛОВИТЕ РАЗХОДИ И ТРАНСФЕРИ ЗА ПЕРИОДА 01.10.-31.12.2022 г. ПО БЮДЖЕТА</t>
  </si>
  <si>
    <t>Придобиване на 2 (два) броя самолети F-16 Block 15</t>
  </si>
  <si>
    <t>Придобиване на многофункционален модулен патрулен кораб</t>
  </si>
  <si>
    <t>Национална автоматизирана система за управление на криптографски материали в електронен вид</t>
  </si>
  <si>
    <t>Доставка на резервни части за радиолокационна техника - изделия 1РЛ130/1РЛ130Е, 1РЛ131Е, 1РЛ131РМ, 5Н84Е, 5Н84АЭ-1Е, 1РЛ113Е, 1РЛ139, 1РЛ134 и 1РЛ132</t>
  </si>
  <si>
    <t>Автоматизиран звукометричен комплекс</t>
  </si>
  <si>
    <t>Интегрирана логистична поддръжка на самолети „PILATUS” РС-9М и РС-12/45</t>
  </si>
  <si>
    <t>Интегрирана логистична поддръжка на вертолети  "Пантер"</t>
  </si>
  <si>
    <t>Придобиване на IP криптографски средства за защита на национална класифицирана информация до ниво "Поверително" включително</t>
  </si>
  <si>
    <t>Придобиване на двуканални очила за нощно виждане</t>
  </si>
  <si>
    <t>Извършване на основен ремонт (overhaul) на самолети L-39ZA, рамково споразумение</t>
  </si>
  <si>
    <t>Преоборудване на малък военен транспорт в минен заградител за ВМС</t>
  </si>
  <si>
    <t>324 мм самонасочващи се торпеда А244 Mod.3</t>
  </si>
  <si>
    <t>Преоборудване на 7,62х39 мм автомат „Калашников АК-47 – рамково споразумение</t>
  </si>
  <si>
    <t>Криптографско средство за криптиране на гласови комуникации с аналогови и цифрови радиостанции</t>
  </si>
  <si>
    <t>Полуремарке-цистерна за гориво-рамково споразумение</t>
  </si>
  <si>
    <t>Проект 9СМ80092-04 "Реализиране на основни BRASS сп-ти за южния регион-България" от Пакет от сп-ти СР 9В3012/5А0006 "Осигуряване на сп-ти от брегово базирани военноморски комуникационни с-ми за командване и УНК(инсталиране на системата)</t>
  </si>
  <si>
    <t>Проект 3PL31002 Ремонт на резервоари за съхранение на горива във в.ф. 42700 – Сливен</t>
  </si>
  <si>
    <t>16</t>
  </si>
  <si>
    <t>17</t>
  </si>
  <si>
    <t>18</t>
  </si>
  <si>
    <t>19</t>
  </si>
  <si>
    <t>Изграждане на полоса за военен петобой във ВР 1915 на в.ф. 32990</t>
  </si>
  <si>
    <t>Други проекти с плащания под 1 млн. лв.</t>
  </si>
  <si>
    <t>на Министерство на отбраната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</si>
</sst>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49" fontId="1" fillId="0" borderId="1" xfId="0" applyNumberFormat="1" applyFont="1" applyBorder="1"/>
    <xf numFmtId="0" fontId="1" fillId="0" borderId="1" xfId="0" applyFont="1" applyBorder="1"/>
    <xf numFmtId="49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/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4" fillId="0" borderId="1" xfId="0" applyFont="1" applyBorder="1"/>
    <xf numFmtId="49" fontId="3" fillId="0" borderId="0" xfId="0" quotePrefix="1" applyNumberFormat="1" applyFont="1" applyFill="1" applyAlignment="1">
      <alignment horizontal="left"/>
    </xf>
    <xf numFmtId="0" fontId="1" fillId="0" borderId="0" xfId="0" applyFont="1" applyFill="1"/>
    <xf numFmtId="49" fontId="1" fillId="0" borderId="0" xfId="0" applyNumberFormat="1" applyFont="1" applyFill="1"/>
    <xf numFmtId="49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1"/>
    </xf>
    <xf numFmtId="49" fontId="1" fillId="0" borderId="1" xfId="0" quotePrefix="1" applyNumberFormat="1" applyFont="1" applyFill="1" applyBorder="1" applyAlignment="1">
      <alignment horizontal="right" vertical="center" wrapText="1"/>
    </xf>
    <xf numFmtId="0" fontId="1" fillId="0" borderId="1" xfId="0" applyFont="1" applyFill="1" applyBorder="1"/>
    <xf numFmtId="3" fontId="5" fillId="0" borderId="1" xfId="0" applyNumberFormat="1" applyFont="1" applyFill="1" applyBorder="1" applyProtection="1">
      <protection locked="0"/>
    </xf>
    <xf numFmtId="3" fontId="1" fillId="0" borderId="1" xfId="0" applyNumberFormat="1" applyFont="1" applyBorder="1" applyProtection="1">
      <protection locked="0"/>
    </xf>
    <xf numFmtId="3" fontId="5" fillId="0" borderId="2" xfId="0" applyNumberFormat="1" applyFont="1" applyFill="1" applyBorder="1" applyProtection="1"/>
    <xf numFmtId="3" fontId="5" fillId="0" borderId="1" xfId="0" applyNumberFormat="1" applyFont="1" applyFill="1" applyBorder="1" applyProtection="1"/>
    <xf numFmtId="0" fontId="6" fillId="0" borderId="0" xfId="0" applyFont="1"/>
    <xf numFmtId="49" fontId="1" fillId="0" borderId="5" xfId="0" applyNumberFormat="1" applyFont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3" fontId="1" fillId="0" borderId="1" xfId="0" applyNumberFormat="1" applyFont="1" applyBorder="1" applyProtection="1"/>
    <xf numFmtId="49" fontId="1" fillId="0" borderId="2" xfId="0" applyNumberFormat="1" applyFont="1" applyBorder="1" applyAlignment="1">
      <alignment horizontal="center" vertical="center"/>
    </xf>
    <xf numFmtId="49" fontId="4" fillId="0" borderId="0" xfId="0" quotePrefix="1" applyNumberFormat="1" applyFont="1" applyAlignment="1" applyProtection="1">
      <alignment horizontal="right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wrapText="1"/>
      <protection locked="0"/>
    </xf>
    <xf numFmtId="49" fontId="4" fillId="0" borderId="0" xfId="0" quotePrefix="1" applyNumberFormat="1" applyFont="1" applyFill="1" applyAlignment="1" applyProtection="1">
      <alignment horizontal="right"/>
      <protection locked="0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wrapText="1"/>
      <protection locked="0"/>
    </xf>
    <xf numFmtId="0" fontId="3" fillId="0" borderId="1" xfId="0" applyFont="1" applyBorder="1"/>
    <xf numFmtId="3" fontId="7" fillId="0" borderId="1" xfId="0" applyNumberFormat="1" applyFont="1" applyBorder="1"/>
    <xf numFmtId="3" fontId="7" fillId="0" borderId="1" xfId="0" applyNumberFormat="1" applyFont="1" applyBorder="1" applyProtection="1">
      <protection locked="0"/>
    </xf>
    <xf numFmtId="49" fontId="1" fillId="0" borderId="1" xfId="0" quotePrefix="1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3" fontId="5" fillId="0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>
      <alignment horizontal="left" vertical="center" wrapText="1"/>
    </xf>
    <xf numFmtId="49" fontId="3" fillId="0" borderId="1" xfId="0" quotePrefix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Fill="1" applyBorder="1" applyAlignment="1" applyProtection="1">
      <alignment vertical="center"/>
    </xf>
    <xf numFmtId="3" fontId="8" fillId="0" borderId="1" xfId="0" applyNumberFormat="1" applyFont="1" applyFill="1" applyBorder="1" applyProtection="1"/>
    <xf numFmtId="0" fontId="9" fillId="0" borderId="0" xfId="0" applyFont="1"/>
    <xf numFmtId="49" fontId="3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2" xfId="0" applyNumberFormat="1" applyFont="1" applyFill="1" applyBorder="1" applyProtection="1"/>
    <xf numFmtId="0" fontId="3" fillId="0" borderId="0" xfId="0" applyFont="1" applyFill="1"/>
    <xf numFmtId="0" fontId="3" fillId="0" borderId="0" xfId="0" applyNumberFormat="1" applyFont="1" applyAlignment="1" applyProtection="1">
      <alignment horizontal="center" wrapText="1"/>
      <protection locked="0"/>
    </xf>
    <xf numFmtId="49" fontId="3" fillId="0" borderId="0" xfId="0" applyNumberFormat="1" applyFont="1" applyAlignment="1">
      <alignment wrapText="1"/>
    </xf>
    <xf numFmtId="0" fontId="3" fillId="0" borderId="0" xfId="0" applyNumberFormat="1" applyFont="1" applyAlignment="1" applyProtection="1">
      <alignment wrapText="1"/>
      <protection locked="0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3" fontId="1" fillId="0" borderId="0" xfId="0" applyNumberFormat="1" applyFont="1"/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textRotation="90" wrapText="1"/>
    </xf>
    <xf numFmtId="0" fontId="1" fillId="0" borderId="4" xfId="0" applyFont="1" applyBorder="1" applyAlignment="1" applyProtection="1">
      <alignment horizontal="center" textRotation="90" wrapText="1"/>
    </xf>
    <xf numFmtId="0" fontId="1" fillId="0" borderId="2" xfId="0" applyFont="1" applyBorder="1" applyAlignment="1" applyProtection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3" fillId="0" borderId="0" xfId="0" applyNumberFormat="1" applyFont="1" applyAlignment="1" applyProtection="1">
      <alignment horizontal="left" wrapText="1"/>
      <protection locked="0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" fillId="0" borderId="0" xfId="0" quotePrefix="1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30"/>
  <sheetViews>
    <sheetView tabSelected="1" zoomScaleNormal="100" workbookViewId="0">
      <pane xSplit="3" ySplit="9" topLeftCell="D10" activePane="bottomRight" state="frozen"/>
      <selection pane="topRight" activeCell="C1" sqref="C1"/>
      <selection pane="bottomLeft" activeCell="A12" sqref="A12"/>
      <selection pane="bottomRight" activeCell="E12" sqref="E12"/>
    </sheetView>
  </sheetViews>
  <sheetFormatPr defaultColWidth="9.140625" defaultRowHeight="15.75" x14ac:dyDescent="0.25"/>
  <cols>
    <col min="1" max="1" width="4.28515625" style="1" hidden="1" customWidth="1"/>
    <col min="2" max="2" width="4.28515625" style="1" customWidth="1"/>
    <col min="3" max="3" width="59.5703125" style="1" customWidth="1"/>
    <col min="4" max="4" width="13.5703125" style="1" customWidth="1"/>
    <col min="5" max="5" width="14.28515625" style="1" customWidth="1"/>
    <col min="6" max="6" width="15.5703125" style="1" customWidth="1"/>
    <col min="7" max="7" width="16.140625" style="1" customWidth="1"/>
    <col min="8" max="8" width="9.140625" style="1"/>
    <col min="9" max="9" width="12.140625" style="1" bestFit="1" customWidth="1"/>
    <col min="10" max="16384" width="9.140625" style="1"/>
  </cols>
  <sheetData>
    <row r="1" spans="1:9" x14ac:dyDescent="0.25">
      <c r="A1" s="10">
        <v>1</v>
      </c>
      <c r="B1" s="10"/>
      <c r="G1" s="26" t="s">
        <v>27</v>
      </c>
    </row>
    <row r="2" spans="1:9" ht="37.5" customHeight="1" x14ac:dyDescent="0.25">
      <c r="A2" s="10">
        <v>1</v>
      </c>
      <c r="B2" s="10"/>
      <c r="C2" s="57" t="s">
        <v>72</v>
      </c>
      <c r="D2" s="57"/>
      <c r="E2" s="57"/>
      <c r="F2" s="57"/>
      <c r="G2" s="57"/>
      <c r="H2" s="49"/>
      <c r="I2" s="49"/>
    </row>
    <row r="3" spans="1:9" ht="15.75" customHeight="1" x14ac:dyDescent="0.25">
      <c r="A3" s="10">
        <v>1</v>
      </c>
      <c r="B3" s="10"/>
      <c r="C3" s="67" t="s">
        <v>96</v>
      </c>
      <c r="D3" s="67"/>
      <c r="E3" s="67"/>
      <c r="F3" s="67"/>
      <c r="G3" s="67"/>
      <c r="H3" s="50"/>
      <c r="I3" s="50"/>
    </row>
    <row r="4" spans="1:9" x14ac:dyDescent="0.25">
      <c r="A4" s="10"/>
      <c r="B4" s="10"/>
      <c r="C4" s="48"/>
      <c r="D4" s="48"/>
      <c r="E4" s="48"/>
      <c r="F4" s="48"/>
      <c r="G4" s="48"/>
      <c r="H4" s="48"/>
      <c r="I4" s="48"/>
    </row>
    <row r="5" spans="1:9" x14ac:dyDescent="0.25">
      <c r="A5" s="10">
        <v>1</v>
      </c>
      <c r="B5" s="10"/>
      <c r="C5" s="22"/>
      <c r="D5" s="22"/>
      <c r="E5" s="22"/>
      <c r="F5" s="22"/>
      <c r="G5" s="22" t="s">
        <v>23</v>
      </c>
    </row>
    <row r="6" spans="1:9" ht="21" customHeight="1" x14ac:dyDescent="0.25">
      <c r="A6" s="10">
        <v>1</v>
      </c>
      <c r="B6" s="54"/>
      <c r="C6" s="58" t="s">
        <v>28</v>
      </c>
      <c r="D6" s="61" t="s">
        <v>26</v>
      </c>
      <c r="E6" s="64" t="s">
        <v>32</v>
      </c>
      <c r="F6" s="64" t="s">
        <v>33</v>
      </c>
      <c r="G6" s="64" t="s">
        <v>3</v>
      </c>
    </row>
    <row r="7" spans="1:9" ht="81" customHeight="1" x14ac:dyDescent="0.25">
      <c r="A7" s="10">
        <v>1</v>
      </c>
      <c r="B7" s="55"/>
      <c r="C7" s="59"/>
      <c r="D7" s="62"/>
      <c r="E7" s="65"/>
      <c r="F7" s="65"/>
      <c r="G7" s="65"/>
    </row>
    <row r="8" spans="1:9" ht="67.150000000000006" customHeight="1" x14ac:dyDescent="0.25">
      <c r="A8" s="1">
        <v>1</v>
      </c>
      <c r="B8" s="56"/>
      <c r="C8" s="60"/>
      <c r="D8" s="63"/>
      <c r="E8" s="66"/>
      <c r="F8" s="66"/>
      <c r="G8" s="66"/>
    </row>
    <row r="9" spans="1:9" ht="15.75" customHeight="1" x14ac:dyDescent="0.25">
      <c r="A9" s="1">
        <v>1</v>
      </c>
      <c r="B9" s="25"/>
      <c r="C9" s="4"/>
      <c r="D9" s="6" t="s">
        <v>30</v>
      </c>
      <c r="E9" s="6" t="s">
        <v>31</v>
      </c>
      <c r="F9" s="6">
        <f t="shared" ref="F9:G9" si="0">E9+1</f>
        <v>3</v>
      </c>
      <c r="G9" s="6">
        <f t="shared" si="0"/>
        <v>4</v>
      </c>
    </row>
    <row r="10" spans="1:9" ht="15.75" customHeight="1" x14ac:dyDescent="0.25">
      <c r="A10" s="1">
        <v>1</v>
      </c>
      <c r="B10" s="25"/>
      <c r="C10" s="25"/>
      <c r="D10" s="25"/>
      <c r="E10" s="25"/>
      <c r="F10" s="25"/>
      <c r="G10" s="25"/>
    </row>
    <row r="11" spans="1:9" ht="15.75" customHeight="1" x14ac:dyDescent="0.25">
      <c r="A11" s="1">
        <v>1</v>
      </c>
      <c r="B11" s="25"/>
      <c r="C11" s="7" t="s">
        <v>58</v>
      </c>
      <c r="D11" s="33">
        <f t="shared" ref="D11:F11" si="1">D12+D13</f>
        <v>288471295.22000003</v>
      </c>
      <c r="E11" s="33">
        <f t="shared" si="1"/>
        <v>185163595.44</v>
      </c>
      <c r="F11" s="33">
        <f t="shared" si="1"/>
        <v>103307700</v>
      </c>
      <c r="G11" s="33">
        <f>G12+G13</f>
        <v>-0.21999996900558472</v>
      </c>
    </row>
    <row r="12" spans="1:9" x14ac:dyDescent="0.25">
      <c r="A12" s="21">
        <f>IF(ABS(MAX(D12:G12))+ABS(MIN(D12:G12))=0,0,1)</f>
        <v>1</v>
      </c>
      <c r="B12" s="2"/>
      <c r="C12" s="8" t="s">
        <v>0</v>
      </c>
      <c r="D12" s="33">
        <v>288471295.22000003</v>
      </c>
      <c r="E12" s="33">
        <v>185163595.44</v>
      </c>
      <c r="F12" s="33">
        <v>103307700</v>
      </c>
      <c r="G12" s="33">
        <f>D12-E12-F12</f>
        <v>-0.21999996900558472</v>
      </c>
    </row>
    <row r="13" spans="1:9" x14ac:dyDescent="0.25">
      <c r="A13" s="21">
        <f>IF(ABS(MAX(D13:G13))+ABS(MIN(D13:G13))=0,0,1)</f>
        <v>0</v>
      </c>
      <c r="B13" s="2"/>
      <c r="C13" s="8" t="s">
        <v>1</v>
      </c>
      <c r="D13" s="33"/>
      <c r="E13" s="33"/>
      <c r="F13" s="33"/>
      <c r="G13" s="33">
        <f>D13-E13-F13</f>
        <v>0</v>
      </c>
    </row>
    <row r="14" spans="1:9" x14ac:dyDescent="0.25">
      <c r="A14" s="21">
        <f>IF(ABS(MAX(D14:G14))+ABS(MIN(D14:G14))=0,0,1)</f>
        <v>1</v>
      </c>
      <c r="B14" s="2"/>
      <c r="C14" s="32" t="s">
        <v>29</v>
      </c>
      <c r="D14" s="34">
        <f>SUM(D15:D101)</f>
        <v>288471295.22000003</v>
      </c>
      <c r="E14" s="34">
        <f t="shared" ref="E14:G14" si="2">SUM(E15:E101)</f>
        <v>185163595.66</v>
      </c>
      <c r="F14" s="34">
        <f t="shared" si="2"/>
        <v>103307700</v>
      </c>
      <c r="G14" s="34">
        <f t="shared" si="2"/>
        <v>-0.43999996781349182</v>
      </c>
    </row>
    <row r="15" spans="1:9" x14ac:dyDescent="0.25">
      <c r="A15" s="21">
        <f>IF(ABS(MAX(D15:G15))+ABS(MIN(D15:G15))=0,0,1)</f>
        <v>1</v>
      </c>
      <c r="B15" s="2" t="s">
        <v>30</v>
      </c>
      <c r="C15" s="51" t="s">
        <v>73</v>
      </c>
      <c r="D15" s="5">
        <v>1330000</v>
      </c>
      <c r="E15" s="5"/>
      <c r="F15" s="5">
        <v>1330000</v>
      </c>
      <c r="G15" s="33">
        <f t="shared" ref="G15:G34" si="3">D15-E15-F15</f>
        <v>0</v>
      </c>
    </row>
    <row r="16" spans="1:9" ht="31.5" x14ac:dyDescent="0.25">
      <c r="A16" s="21">
        <f>IF(ABS(MAX(D16:G16))+ABS(MIN(D16:G16))=0,0,1)</f>
        <v>1</v>
      </c>
      <c r="B16" s="2" t="s">
        <v>31</v>
      </c>
      <c r="C16" s="52" t="s">
        <v>74</v>
      </c>
      <c r="D16" s="18">
        <v>187000000</v>
      </c>
      <c r="E16" s="18">
        <v>170999999.99000001</v>
      </c>
      <c r="F16" s="18">
        <v>16000000</v>
      </c>
      <c r="G16" s="33">
        <f t="shared" si="3"/>
        <v>9.9999904632568359E-3</v>
      </c>
    </row>
    <row r="17" spans="1:9" ht="31.5" x14ac:dyDescent="0.25">
      <c r="A17" s="21"/>
      <c r="B17" s="2" t="s">
        <v>59</v>
      </c>
      <c r="C17" s="52" t="s">
        <v>75</v>
      </c>
      <c r="D17" s="18">
        <v>1902423.43</v>
      </c>
      <c r="E17" s="18">
        <v>1902423.43</v>
      </c>
      <c r="F17" s="18"/>
      <c r="G17" s="33">
        <f t="shared" si="3"/>
        <v>0</v>
      </c>
    </row>
    <row r="18" spans="1:9" ht="47.25" x14ac:dyDescent="0.25">
      <c r="A18" s="21">
        <f t="shared" ref="A18:A32" si="4">IF(ABS(MAX(D18:G18))+ABS(MIN(D18:G18))=0,0,1)</f>
        <v>1</v>
      </c>
      <c r="B18" s="2" t="s">
        <v>60</v>
      </c>
      <c r="C18" s="52" t="s">
        <v>76</v>
      </c>
      <c r="D18" s="18">
        <v>1500000</v>
      </c>
      <c r="E18" s="18">
        <v>600000</v>
      </c>
      <c r="F18" s="18">
        <v>900000</v>
      </c>
      <c r="G18" s="33">
        <f t="shared" si="3"/>
        <v>0</v>
      </c>
      <c r="I18" s="53"/>
    </row>
    <row r="19" spans="1:9" x14ac:dyDescent="0.25">
      <c r="A19" s="21">
        <f t="shared" si="4"/>
        <v>1</v>
      </c>
      <c r="B19" s="2" t="s">
        <v>61</v>
      </c>
      <c r="C19" s="52" t="s">
        <v>77</v>
      </c>
      <c r="D19" s="18">
        <v>4104000</v>
      </c>
      <c r="E19" s="18"/>
      <c r="F19" s="18">
        <v>4104000</v>
      </c>
      <c r="G19" s="33">
        <f t="shared" si="3"/>
        <v>0</v>
      </c>
    </row>
    <row r="20" spans="1:9" ht="31.5" x14ac:dyDescent="0.25">
      <c r="A20" s="21">
        <f t="shared" si="4"/>
        <v>1</v>
      </c>
      <c r="B20" s="2" t="s">
        <v>62</v>
      </c>
      <c r="C20" s="52" t="s">
        <v>78</v>
      </c>
      <c r="D20" s="18">
        <v>5240000</v>
      </c>
      <c r="E20" s="18"/>
      <c r="F20" s="18">
        <v>5240000</v>
      </c>
      <c r="G20" s="33">
        <f t="shared" si="3"/>
        <v>0</v>
      </c>
    </row>
    <row r="21" spans="1:9" ht="31.5" x14ac:dyDescent="0.25">
      <c r="A21" s="21">
        <f t="shared" si="4"/>
        <v>1</v>
      </c>
      <c r="B21" s="2" t="s">
        <v>63</v>
      </c>
      <c r="C21" s="52" t="s">
        <v>79</v>
      </c>
      <c r="D21" s="18">
        <v>2300000</v>
      </c>
      <c r="E21" s="18"/>
      <c r="F21" s="18">
        <v>2300000</v>
      </c>
      <c r="G21" s="33">
        <f t="shared" si="3"/>
        <v>0</v>
      </c>
    </row>
    <row r="22" spans="1:9" ht="47.25" x14ac:dyDescent="0.25">
      <c r="A22" s="21">
        <f t="shared" si="4"/>
        <v>1</v>
      </c>
      <c r="B22" s="2" t="s">
        <v>64</v>
      </c>
      <c r="C22" s="52" t="s">
        <v>80</v>
      </c>
      <c r="D22" s="18">
        <v>3577200</v>
      </c>
      <c r="E22" s="18">
        <v>3577200</v>
      </c>
      <c r="F22" s="18"/>
      <c r="G22" s="33">
        <f t="shared" si="3"/>
        <v>0</v>
      </c>
    </row>
    <row r="23" spans="1:9" x14ac:dyDescent="0.25">
      <c r="A23" s="21">
        <f t="shared" si="4"/>
        <v>1</v>
      </c>
      <c r="B23" s="2" t="s">
        <v>65</v>
      </c>
      <c r="C23" s="52" t="s">
        <v>81</v>
      </c>
      <c r="D23" s="18">
        <v>6090000</v>
      </c>
      <c r="E23" s="18"/>
      <c r="F23" s="18">
        <v>6090000</v>
      </c>
      <c r="G23" s="33">
        <f t="shared" si="3"/>
        <v>0</v>
      </c>
    </row>
    <row r="24" spans="1:9" ht="31.5" x14ac:dyDescent="0.25">
      <c r="A24" s="21">
        <f t="shared" si="4"/>
        <v>1</v>
      </c>
      <c r="B24" s="2" t="s">
        <v>66</v>
      </c>
      <c r="C24" s="51" t="s">
        <v>82</v>
      </c>
      <c r="D24" s="5">
        <v>17769091.09</v>
      </c>
      <c r="E24" s="5"/>
      <c r="F24" s="5">
        <v>17769091.09</v>
      </c>
      <c r="G24" s="33">
        <f t="shared" si="3"/>
        <v>0</v>
      </c>
    </row>
    <row r="25" spans="1:9" ht="31.5" x14ac:dyDescent="0.25">
      <c r="A25" s="21">
        <f t="shared" si="4"/>
        <v>1</v>
      </c>
      <c r="B25" s="2" t="s">
        <v>67</v>
      </c>
      <c r="C25" s="52" t="s">
        <v>83</v>
      </c>
      <c r="D25" s="18">
        <v>3000000</v>
      </c>
      <c r="E25" s="18"/>
      <c r="F25" s="18">
        <v>3000000</v>
      </c>
      <c r="G25" s="33">
        <f t="shared" si="3"/>
        <v>0</v>
      </c>
    </row>
    <row r="26" spans="1:9" x14ac:dyDescent="0.25">
      <c r="A26" s="21">
        <f t="shared" si="4"/>
        <v>1</v>
      </c>
      <c r="B26" s="2" t="s">
        <v>68</v>
      </c>
      <c r="C26" s="52" t="s">
        <v>84</v>
      </c>
      <c r="D26" s="18">
        <v>9615642.6119999997</v>
      </c>
      <c r="E26" s="18"/>
      <c r="F26" s="18">
        <v>9615642.6119999997</v>
      </c>
      <c r="G26" s="33">
        <f t="shared" si="3"/>
        <v>0</v>
      </c>
    </row>
    <row r="27" spans="1:9" ht="31.5" x14ac:dyDescent="0.25">
      <c r="A27" s="21">
        <f t="shared" si="4"/>
        <v>1</v>
      </c>
      <c r="B27" s="2" t="s">
        <v>69</v>
      </c>
      <c r="C27" s="51" t="s">
        <v>85</v>
      </c>
      <c r="D27" s="18">
        <v>1500100</v>
      </c>
      <c r="E27" s="18"/>
      <c r="F27" s="18">
        <v>1500100</v>
      </c>
      <c r="G27" s="33">
        <f t="shared" si="3"/>
        <v>0</v>
      </c>
    </row>
    <row r="28" spans="1:9" ht="31.5" x14ac:dyDescent="0.25">
      <c r="A28" s="21">
        <f t="shared" si="4"/>
        <v>1</v>
      </c>
      <c r="B28" s="2" t="s">
        <v>70</v>
      </c>
      <c r="C28" s="52" t="s">
        <v>86</v>
      </c>
      <c r="D28" s="5">
        <v>4135000</v>
      </c>
      <c r="E28" s="5"/>
      <c r="F28" s="5">
        <v>4135000</v>
      </c>
      <c r="G28" s="33">
        <f t="shared" si="3"/>
        <v>0</v>
      </c>
    </row>
    <row r="29" spans="1:9" x14ac:dyDescent="0.25">
      <c r="A29" s="21">
        <f t="shared" si="4"/>
        <v>1</v>
      </c>
      <c r="B29" s="2" t="s">
        <v>71</v>
      </c>
      <c r="C29" s="52" t="s">
        <v>87</v>
      </c>
      <c r="D29" s="18">
        <v>2454000</v>
      </c>
      <c r="E29" s="18"/>
      <c r="F29" s="18">
        <v>2454000</v>
      </c>
      <c r="G29" s="33">
        <f t="shared" si="3"/>
        <v>0</v>
      </c>
    </row>
    <row r="30" spans="1:9" ht="78.75" x14ac:dyDescent="0.25">
      <c r="A30" s="21">
        <f t="shared" si="4"/>
        <v>1</v>
      </c>
      <c r="B30" s="2" t="s">
        <v>90</v>
      </c>
      <c r="C30" s="52" t="s">
        <v>88</v>
      </c>
      <c r="D30" s="18">
        <v>2313516</v>
      </c>
      <c r="E30" s="18">
        <v>320338.84000000003</v>
      </c>
      <c r="F30" s="18">
        <v>1993177.16</v>
      </c>
      <c r="G30" s="33">
        <f t="shared" si="3"/>
        <v>0</v>
      </c>
    </row>
    <row r="31" spans="1:9" ht="31.5" x14ac:dyDescent="0.25">
      <c r="A31" s="21">
        <f t="shared" si="4"/>
        <v>1</v>
      </c>
      <c r="B31" s="2" t="s">
        <v>91</v>
      </c>
      <c r="C31" s="52" t="s">
        <v>89</v>
      </c>
      <c r="D31" s="18">
        <v>9000000</v>
      </c>
      <c r="E31" s="18">
        <v>1286032.25</v>
      </c>
      <c r="F31" s="18">
        <v>7713968</v>
      </c>
      <c r="G31" s="33">
        <f t="shared" si="3"/>
        <v>-0.25</v>
      </c>
    </row>
    <row r="32" spans="1:9" ht="31.5" x14ac:dyDescent="0.25">
      <c r="A32" s="21">
        <f t="shared" si="4"/>
        <v>1</v>
      </c>
      <c r="B32" s="2" t="s">
        <v>92</v>
      </c>
      <c r="C32" s="52" t="s">
        <v>94</v>
      </c>
      <c r="D32" s="18">
        <v>1300922.71</v>
      </c>
      <c r="E32" s="18"/>
      <c r="F32" s="18">
        <v>1300922.71</v>
      </c>
      <c r="G32" s="33">
        <f t="shared" si="3"/>
        <v>0</v>
      </c>
    </row>
    <row r="33" spans="1:7" x14ac:dyDescent="0.25">
      <c r="A33" s="1">
        <v>1</v>
      </c>
      <c r="B33" s="2" t="s">
        <v>93</v>
      </c>
      <c r="C33" s="52" t="s">
        <v>95</v>
      </c>
      <c r="D33" s="24">
        <v>24339399.378000021</v>
      </c>
      <c r="E33" s="24">
        <v>6477601.1499999762</v>
      </c>
      <c r="F33" s="24">
        <v>17861798.428000003</v>
      </c>
      <c r="G33" s="33">
        <f t="shared" si="3"/>
        <v>-0.19999995827674866</v>
      </c>
    </row>
    <row r="34" spans="1:7" x14ac:dyDescent="0.25">
      <c r="B34" s="3"/>
      <c r="C34" s="52"/>
      <c r="D34" s="3"/>
      <c r="E34" s="3"/>
      <c r="F34" s="3"/>
      <c r="G34" s="33">
        <f t="shared" si="3"/>
        <v>0</v>
      </c>
    </row>
    <row r="35" spans="1:7" x14ac:dyDescent="0.25">
      <c r="B35" s="3"/>
      <c r="C35" s="52"/>
      <c r="D35" s="3"/>
      <c r="E35" s="3"/>
      <c r="F35" s="3"/>
      <c r="G35" s="33"/>
    </row>
    <row r="36" spans="1:7" x14ac:dyDescent="0.25">
      <c r="B36" s="3"/>
      <c r="C36" s="52"/>
      <c r="D36" s="3"/>
      <c r="E36" s="3"/>
      <c r="F36" s="3"/>
      <c r="G36" s="33"/>
    </row>
    <row r="37" spans="1:7" x14ac:dyDescent="0.25">
      <c r="B37" s="3"/>
      <c r="C37" s="52"/>
      <c r="D37" s="3"/>
      <c r="E37" s="3"/>
      <c r="F37" s="3"/>
      <c r="G37" s="33"/>
    </row>
    <row r="38" spans="1:7" x14ac:dyDescent="0.25">
      <c r="B38" s="3"/>
      <c r="C38" s="52"/>
      <c r="D38" s="3"/>
      <c r="E38" s="3"/>
      <c r="F38" s="3"/>
      <c r="G38" s="33"/>
    </row>
    <row r="39" spans="1:7" x14ac:dyDescent="0.25">
      <c r="B39" s="3"/>
      <c r="C39" s="52"/>
      <c r="D39" s="3"/>
      <c r="E39" s="3"/>
      <c r="F39" s="3"/>
      <c r="G39" s="33"/>
    </row>
    <row r="40" spans="1:7" x14ac:dyDescent="0.25">
      <c r="B40" s="3"/>
      <c r="C40" s="52"/>
      <c r="D40" s="3"/>
      <c r="E40" s="3"/>
      <c r="F40" s="3"/>
      <c r="G40" s="33"/>
    </row>
    <row r="41" spans="1:7" x14ac:dyDescent="0.25">
      <c r="B41" s="3"/>
      <c r="C41" s="52"/>
      <c r="D41" s="3"/>
      <c r="E41" s="3"/>
      <c r="F41" s="3"/>
      <c r="G41" s="33"/>
    </row>
    <row r="42" spans="1:7" x14ac:dyDescent="0.25">
      <c r="B42" s="3"/>
      <c r="C42" s="3"/>
      <c r="D42" s="3"/>
      <c r="E42" s="3"/>
      <c r="F42" s="3"/>
      <c r="G42" s="3"/>
    </row>
    <row r="43" spans="1:7" x14ac:dyDescent="0.25">
      <c r="B43" s="3"/>
      <c r="C43" s="3"/>
      <c r="D43" s="3"/>
      <c r="E43" s="3"/>
      <c r="F43" s="3"/>
      <c r="G43" s="3"/>
    </row>
    <row r="44" spans="1:7" x14ac:dyDescent="0.25">
      <c r="B44" s="3"/>
      <c r="C44" s="3"/>
      <c r="D44" s="3"/>
      <c r="E44" s="3"/>
      <c r="F44" s="3"/>
      <c r="G44" s="3"/>
    </row>
    <row r="45" spans="1:7" x14ac:dyDescent="0.25">
      <c r="B45" s="3"/>
      <c r="C45" s="3"/>
      <c r="D45" s="3"/>
      <c r="E45" s="3"/>
      <c r="F45" s="3"/>
      <c r="G45" s="3"/>
    </row>
    <row r="46" spans="1:7" x14ac:dyDescent="0.25">
      <c r="B46" s="3"/>
      <c r="C46" s="3"/>
      <c r="D46" s="3"/>
      <c r="E46" s="3"/>
      <c r="F46" s="3"/>
      <c r="G46" s="3"/>
    </row>
    <row r="47" spans="1:7" x14ac:dyDescent="0.25">
      <c r="B47" s="3"/>
      <c r="C47" s="3"/>
      <c r="D47" s="3"/>
      <c r="E47" s="3"/>
      <c r="F47" s="3"/>
      <c r="G47" s="3"/>
    </row>
    <row r="48" spans="1:7" x14ac:dyDescent="0.25">
      <c r="B48" s="3"/>
      <c r="C48" s="3"/>
      <c r="D48" s="3"/>
      <c r="E48" s="3"/>
      <c r="F48" s="3"/>
      <c r="G48" s="3"/>
    </row>
    <row r="49" spans="2:7" x14ac:dyDescent="0.25">
      <c r="B49" s="3"/>
      <c r="C49" s="3"/>
      <c r="D49" s="3"/>
      <c r="E49" s="3"/>
      <c r="F49" s="3"/>
      <c r="G49" s="3"/>
    </row>
    <row r="50" spans="2:7" x14ac:dyDescent="0.25">
      <c r="B50" s="3"/>
      <c r="C50" s="3"/>
      <c r="D50" s="3"/>
      <c r="E50" s="3"/>
      <c r="F50" s="3"/>
      <c r="G50" s="3"/>
    </row>
    <row r="51" spans="2:7" x14ac:dyDescent="0.25">
      <c r="B51" s="3"/>
      <c r="C51" s="3"/>
      <c r="D51" s="3"/>
      <c r="E51" s="3"/>
      <c r="F51" s="3"/>
      <c r="G51" s="3"/>
    </row>
    <row r="52" spans="2:7" x14ac:dyDescent="0.25">
      <c r="B52" s="3"/>
      <c r="C52" s="3"/>
      <c r="D52" s="3"/>
      <c r="E52" s="3"/>
      <c r="F52" s="3"/>
      <c r="G52" s="3"/>
    </row>
    <row r="53" spans="2:7" x14ac:dyDescent="0.25">
      <c r="B53" s="3"/>
      <c r="C53" s="3"/>
      <c r="D53" s="3"/>
      <c r="E53" s="3"/>
      <c r="F53" s="3"/>
      <c r="G53" s="3"/>
    </row>
    <row r="54" spans="2:7" x14ac:dyDescent="0.25">
      <c r="B54" s="3"/>
      <c r="C54" s="3"/>
      <c r="D54" s="3"/>
      <c r="E54" s="3"/>
      <c r="F54" s="3"/>
      <c r="G54" s="3"/>
    </row>
    <row r="55" spans="2:7" x14ac:dyDescent="0.25">
      <c r="B55" s="3"/>
      <c r="C55" s="3"/>
      <c r="D55" s="3"/>
      <c r="E55" s="3"/>
      <c r="F55" s="3"/>
      <c r="G55" s="3"/>
    </row>
    <row r="56" spans="2:7" x14ac:dyDescent="0.25">
      <c r="B56" s="3"/>
      <c r="C56" s="3"/>
      <c r="D56" s="3"/>
      <c r="E56" s="3"/>
      <c r="F56" s="3"/>
      <c r="G56" s="3"/>
    </row>
    <row r="57" spans="2:7" x14ac:dyDescent="0.25">
      <c r="B57" s="3"/>
      <c r="C57" s="3"/>
      <c r="D57" s="3"/>
      <c r="E57" s="3"/>
      <c r="F57" s="3"/>
      <c r="G57" s="3"/>
    </row>
    <row r="58" spans="2:7" x14ac:dyDescent="0.25">
      <c r="B58" s="3"/>
      <c r="C58" s="3"/>
      <c r="D58" s="3"/>
      <c r="E58" s="3"/>
      <c r="F58" s="3"/>
      <c r="G58" s="3"/>
    </row>
    <row r="59" spans="2:7" x14ac:dyDescent="0.25">
      <c r="B59" s="3"/>
      <c r="C59" s="3"/>
      <c r="D59" s="3"/>
      <c r="E59" s="3"/>
      <c r="F59" s="3"/>
      <c r="G59" s="3"/>
    </row>
    <row r="60" spans="2:7" x14ac:dyDescent="0.25">
      <c r="B60" s="3"/>
      <c r="C60" s="3"/>
      <c r="D60" s="3"/>
      <c r="E60" s="3"/>
      <c r="F60" s="3"/>
      <c r="G60" s="3"/>
    </row>
    <row r="61" spans="2:7" x14ac:dyDescent="0.25">
      <c r="B61" s="3"/>
      <c r="C61" s="3"/>
      <c r="D61" s="3"/>
      <c r="E61" s="3"/>
      <c r="F61" s="3"/>
      <c r="G61" s="3"/>
    </row>
    <row r="62" spans="2:7" x14ac:dyDescent="0.25">
      <c r="B62" s="3"/>
      <c r="C62" s="3"/>
      <c r="D62" s="3"/>
      <c r="E62" s="3"/>
      <c r="F62" s="3"/>
      <c r="G62" s="3"/>
    </row>
    <row r="63" spans="2:7" x14ac:dyDescent="0.25">
      <c r="B63" s="3"/>
      <c r="C63" s="3"/>
      <c r="D63" s="3"/>
      <c r="E63" s="3"/>
      <c r="F63" s="3"/>
      <c r="G63" s="3"/>
    </row>
    <row r="64" spans="2:7" x14ac:dyDescent="0.25">
      <c r="B64" s="3"/>
      <c r="C64" s="3"/>
      <c r="D64" s="3"/>
      <c r="E64" s="3"/>
      <c r="F64" s="3"/>
      <c r="G64" s="3"/>
    </row>
    <row r="65" spans="2:7" x14ac:dyDescent="0.25">
      <c r="B65" s="3"/>
      <c r="C65" s="3"/>
      <c r="D65" s="3"/>
      <c r="E65" s="3"/>
      <c r="F65" s="3"/>
      <c r="G65" s="3"/>
    </row>
    <row r="66" spans="2:7" x14ac:dyDescent="0.25">
      <c r="B66" s="3"/>
      <c r="C66" s="3"/>
      <c r="D66" s="3"/>
      <c r="E66" s="3"/>
      <c r="F66" s="3"/>
      <c r="G66" s="3"/>
    </row>
    <row r="67" spans="2:7" x14ac:dyDescent="0.25">
      <c r="B67" s="3"/>
      <c r="C67" s="3"/>
      <c r="D67" s="3"/>
      <c r="E67" s="3"/>
      <c r="F67" s="3"/>
      <c r="G67" s="3"/>
    </row>
    <row r="68" spans="2:7" x14ac:dyDescent="0.25">
      <c r="B68" s="3"/>
      <c r="C68" s="3"/>
      <c r="D68" s="3"/>
      <c r="E68" s="3"/>
      <c r="F68" s="3"/>
      <c r="G68" s="3"/>
    </row>
    <row r="69" spans="2:7" x14ac:dyDescent="0.25">
      <c r="B69" s="3"/>
      <c r="C69" s="3"/>
      <c r="D69" s="3"/>
      <c r="E69" s="3"/>
      <c r="F69" s="3"/>
      <c r="G69" s="3"/>
    </row>
    <row r="70" spans="2:7" x14ac:dyDescent="0.25">
      <c r="B70" s="3"/>
      <c r="C70" s="3"/>
      <c r="D70" s="3"/>
      <c r="E70" s="3"/>
      <c r="F70" s="3"/>
      <c r="G70" s="3"/>
    </row>
    <row r="71" spans="2:7" x14ac:dyDescent="0.25">
      <c r="B71" s="3"/>
      <c r="C71" s="3"/>
      <c r="D71" s="3"/>
      <c r="E71" s="3"/>
      <c r="F71" s="3"/>
      <c r="G71" s="3"/>
    </row>
    <row r="72" spans="2:7" x14ac:dyDescent="0.25">
      <c r="B72" s="3"/>
      <c r="C72" s="3"/>
      <c r="D72" s="3"/>
      <c r="E72" s="3"/>
      <c r="F72" s="3"/>
      <c r="G72" s="3"/>
    </row>
    <row r="73" spans="2:7" x14ac:dyDescent="0.25">
      <c r="B73" s="3"/>
      <c r="C73" s="3"/>
      <c r="D73" s="3"/>
      <c r="E73" s="3"/>
      <c r="F73" s="3"/>
      <c r="G73" s="3"/>
    </row>
    <row r="74" spans="2:7" x14ac:dyDescent="0.25">
      <c r="B74" s="3"/>
      <c r="C74" s="3"/>
      <c r="D74" s="3"/>
      <c r="E74" s="3"/>
      <c r="F74" s="3"/>
      <c r="G74" s="3"/>
    </row>
    <row r="75" spans="2:7" x14ac:dyDescent="0.25">
      <c r="B75" s="3"/>
      <c r="C75" s="3"/>
      <c r="D75" s="3"/>
      <c r="E75" s="3"/>
      <c r="F75" s="3"/>
      <c r="G75" s="3"/>
    </row>
    <row r="76" spans="2:7" x14ac:dyDescent="0.25">
      <c r="B76" s="3"/>
      <c r="C76" s="3"/>
      <c r="D76" s="3"/>
      <c r="E76" s="3"/>
      <c r="F76" s="3"/>
      <c r="G76" s="3"/>
    </row>
    <row r="77" spans="2:7" x14ac:dyDescent="0.25">
      <c r="B77" s="3"/>
      <c r="C77" s="3"/>
      <c r="D77" s="3"/>
      <c r="E77" s="3"/>
      <c r="F77" s="3"/>
      <c r="G77" s="3"/>
    </row>
    <row r="78" spans="2:7" x14ac:dyDescent="0.25">
      <c r="B78" s="3"/>
      <c r="C78" s="3"/>
      <c r="D78" s="3"/>
      <c r="E78" s="3"/>
      <c r="F78" s="3"/>
      <c r="G78" s="3"/>
    </row>
    <row r="79" spans="2:7" x14ac:dyDescent="0.25">
      <c r="B79" s="3"/>
      <c r="C79" s="3"/>
      <c r="D79" s="3"/>
      <c r="E79" s="3"/>
      <c r="F79" s="3"/>
      <c r="G79" s="3"/>
    </row>
    <row r="80" spans="2:7" x14ac:dyDescent="0.25">
      <c r="B80" s="3"/>
      <c r="C80" s="3"/>
      <c r="D80" s="3"/>
      <c r="E80" s="3"/>
      <c r="F80" s="3"/>
      <c r="G80" s="3"/>
    </row>
    <row r="81" spans="2:7" x14ac:dyDescent="0.25">
      <c r="B81" s="3"/>
      <c r="C81" s="3"/>
      <c r="D81" s="3"/>
      <c r="E81" s="3"/>
      <c r="F81" s="3"/>
      <c r="G81" s="3"/>
    </row>
    <row r="82" spans="2:7" x14ac:dyDescent="0.25">
      <c r="B82" s="3"/>
      <c r="C82" s="3"/>
      <c r="D82" s="3"/>
      <c r="E82" s="3"/>
      <c r="F82" s="3"/>
      <c r="G82" s="3"/>
    </row>
    <row r="83" spans="2:7" x14ac:dyDescent="0.25">
      <c r="B83" s="3"/>
      <c r="C83" s="3"/>
      <c r="D83" s="3"/>
      <c r="E83" s="3"/>
      <c r="F83" s="3"/>
      <c r="G83" s="3"/>
    </row>
    <row r="84" spans="2:7" x14ac:dyDescent="0.25">
      <c r="B84" s="3"/>
      <c r="C84" s="3"/>
      <c r="D84" s="3"/>
      <c r="E84" s="3"/>
      <c r="F84" s="3"/>
      <c r="G84" s="3"/>
    </row>
    <row r="85" spans="2:7" x14ac:dyDescent="0.25">
      <c r="B85" s="3"/>
      <c r="C85" s="3"/>
      <c r="D85" s="3"/>
      <c r="E85" s="3"/>
      <c r="F85" s="3"/>
      <c r="G85" s="3"/>
    </row>
    <row r="86" spans="2:7" x14ac:dyDescent="0.25">
      <c r="B86" s="3"/>
      <c r="C86" s="3"/>
      <c r="D86" s="3"/>
      <c r="E86" s="3"/>
      <c r="F86" s="3"/>
      <c r="G86" s="3"/>
    </row>
    <row r="87" spans="2:7" x14ac:dyDescent="0.25">
      <c r="B87" s="3"/>
      <c r="C87" s="3"/>
      <c r="D87" s="3"/>
      <c r="E87" s="3"/>
      <c r="F87" s="3"/>
      <c r="G87" s="3"/>
    </row>
    <row r="88" spans="2:7" x14ac:dyDescent="0.25">
      <c r="B88" s="3"/>
      <c r="C88" s="3"/>
      <c r="D88" s="3"/>
      <c r="E88" s="3"/>
      <c r="F88" s="3"/>
      <c r="G88" s="3"/>
    </row>
    <row r="89" spans="2:7" x14ac:dyDescent="0.25">
      <c r="B89" s="3"/>
      <c r="C89" s="3"/>
      <c r="D89" s="3"/>
      <c r="E89" s="3"/>
      <c r="F89" s="3"/>
      <c r="G89" s="3"/>
    </row>
    <row r="90" spans="2:7" x14ac:dyDescent="0.25">
      <c r="B90" s="3"/>
      <c r="C90" s="3"/>
      <c r="D90" s="3"/>
      <c r="E90" s="3"/>
      <c r="F90" s="3"/>
      <c r="G90" s="3"/>
    </row>
    <row r="91" spans="2:7" x14ac:dyDescent="0.25">
      <c r="B91" s="3"/>
      <c r="C91" s="3"/>
      <c r="D91" s="3"/>
      <c r="E91" s="3"/>
      <c r="F91" s="3"/>
      <c r="G91" s="3"/>
    </row>
    <row r="92" spans="2:7" x14ac:dyDescent="0.25">
      <c r="B92" s="3"/>
      <c r="C92" s="3"/>
      <c r="D92" s="3"/>
      <c r="E92" s="3"/>
      <c r="F92" s="3"/>
      <c r="G92" s="3"/>
    </row>
    <row r="93" spans="2:7" x14ac:dyDescent="0.25">
      <c r="B93" s="3"/>
      <c r="C93" s="3"/>
      <c r="D93" s="3"/>
      <c r="E93" s="3"/>
      <c r="F93" s="3"/>
      <c r="G93" s="3"/>
    </row>
    <row r="94" spans="2:7" x14ac:dyDescent="0.25">
      <c r="B94" s="3"/>
      <c r="C94" s="3"/>
      <c r="D94" s="3"/>
      <c r="E94" s="3"/>
      <c r="F94" s="3"/>
      <c r="G94" s="3"/>
    </row>
    <row r="95" spans="2:7" x14ac:dyDescent="0.25">
      <c r="B95" s="3"/>
      <c r="C95" s="3"/>
      <c r="D95" s="3"/>
      <c r="E95" s="3"/>
      <c r="F95" s="3"/>
      <c r="G95" s="3"/>
    </row>
    <row r="96" spans="2:7" x14ac:dyDescent="0.25">
      <c r="B96" s="3"/>
      <c r="C96" s="3"/>
      <c r="D96" s="3"/>
      <c r="E96" s="3"/>
      <c r="F96" s="3"/>
      <c r="G96" s="3"/>
    </row>
    <row r="97" spans="2:7" x14ac:dyDescent="0.25">
      <c r="B97" s="3"/>
      <c r="C97" s="3"/>
      <c r="D97" s="3"/>
      <c r="E97" s="3"/>
      <c r="F97" s="3"/>
      <c r="G97" s="3"/>
    </row>
    <row r="98" spans="2:7" x14ac:dyDescent="0.25">
      <c r="B98" s="3"/>
      <c r="C98" s="3"/>
      <c r="D98" s="3"/>
      <c r="E98" s="3"/>
      <c r="F98" s="3"/>
      <c r="G98" s="3"/>
    </row>
    <row r="99" spans="2:7" x14ac:dyDescent="0.25">
      <c r="B99" s="3"/>
      <c r="C99" s="3"/>
      <c r="D99" s="3"/>
      <c r="E99" s="3"/>
      <c r="F99" s="3"/>
      <c r="G99" s="3"/>
    </row>
    <row r="100" spans="2:7" x14ac:dyDescent="0.25">
      <c r="B100" s="3"/>
      <c r="C100" s="3"/>
      <c r="D100" s="3"/>
      <c r="E100" s="3"/>
      <c r="F100" s="3"/>
      <c r="G100" s="3"/>
    </row>
    <row r="101" spans="2:7" x14ac:dyDescent="0.25">
      <c r="B101" s="3"/>
      <c r="C101" s="3"/>
      <c r="D101" s="3"/>
      <c r="E101" s="3"/>
      <c r="F101" s="3"/>
      <c r="G101" s="3"/>
    </row>
    <row r="102" spans="2:7" x14ac:dyDescent="0.25">
      <c r="B102" s="3"/>
      <c r="C102" s="3"/>
      <c r="D102" s="3"/>
      <c r="E102" s="3"/>
      <c r="F102" s="3"/>
      <c r="G102" s="3"/>
    </row>
    <row r="103" spans="2:7" x14ac:dyDescent="0.25">
      <c r="B103" s="3"/>
      <c r="C103" s="3"/>
      <c r="D103" s="3"/>
      <c r="E103" s="3"/>
      <c r="F103" s="3"/>
      <c r="G103" s="3"/>
    </row>
    <row r="104" spans="2:7" x14ac:dyDescent="0.25">
      <c r="B104" s="3"/>
      <c r="C104" s="3"/>
      <c r="D104" s="3"/>
      <c r="E104" s="3"/>
      <c r="F104" s="3"/>
      <c r="G104" s="3"/>
    </row>
    <row r="105" spans="2:7" x14ac:dyDescent="0.25">
      <c r="B105" s="3"/>
      <c r="C105" s="3"/>
      <c r="D105" s="3"/>
      <c r="E105" s="3"/>
      <c r="F105" s="3"/>
      <c r="G105" s="3"/>
    </row>
    <row r="106" spans="2:7" x14ac:dyDescent="0.25">
      <c r="B106" s="3"/>
      <c r="C106" s="3"/>
      <c r="D106" s="3"/>
      <c r="E106" s="3"/>
      <c r="F106" s="3"/>
      <c r="G106" s="3"/>
    </row>
    <row r="107" spans="2:7" x14ac:dyDescent="0.25">
      <c r="B107" s="3"/>
      <c r="C107" s="3"/>
      <c r="D107" s="3"/>
      <c r="E107" s="3"/>
      <c r="F107" s="3"/>
      <c r="G107" s="3"/>
    </row>
    <row r="108" spans="2:7" x14ac:dyDescent="0.25">
      <c r="B108" s="3"/>
      <c r="C108" s="3"/>
      <c r="D108" s="3"/>
      <c r="E108" s="3"/>
      <c r="F108" s="3"/>
      <c r="G108" s="3"/>
    </row>
    <row r="109" spans="2:7" x14ac:dyDescent="0.25">
      <c r="B109" s="3"/>
      <c r="C109" s="3"/>
      <c r="D109" s="3"/>
      <c r="E109" s="3"/>
      <c r="F109" s="3"/>
      <c r="G109" s="3"/>
    </row>
    <row r="110" spans="2:7" x14ac:dyDescent="0.25">
      <c r="B110" s="3"/>
      <c r="C110" s="3"/>
      <c r="D110" s="3"/>
      <c r="E110" s="3"/>
      <c r="F110" s="3"/>
      <c r="G110" s="3"/>
    </row>
    <row r="111" spans="2:7" x14ac:dyDescent="0.25">
      <c r="B111" s="3"/>
      <c r="C111" s="3"/>
      <c r="D111" s="3"/>
      <c r="E111" s="3"/>
      <c r="F111" s="3"/>
      <c r="G111" s="3"/>
    </row>
    <row r="112" spans="2:7" x14ac:dyDescent="0.25">
      <c r="B112" s="3"/>
      <c r="C112" s="3"/>
      <c r="D112" s="3"/>
      <c r="E112" s="3"/>
      <c r="F112" s="3"/>
      <c r="G112" s="3"/>
    </row>
    <row r="113" spans="2:7" x14ac:dyDescent="0.25">
      <c r="B113" s="3"/>
      <c r="C113" s="3"/>
      <c r="D113" s="3"/>
      <c r="E113" s="3"/>
      <c r="F113" s="3"/>
      <c r="G113" s="3"/>
    </row>
    <row r="114" spans="2:7" x14ac:dyDescent="0.25">
      <c r="B114" s="3"/>
      <c r="C114" s="3"/>
      <c r="D114" s="3"/>
      <c r="E114" s="3"/>
      <c r="F114" s="3"/>
      <c r="G114" s="3"/>
    </row>
    <row r="115" spans="2:7" x14ac:dyDescent="0.25">
      <c r="B115" s="3"/>
      <c r="C115" s="3"/>
      <c r="D115" s="3"/>
      <c r="E115" s="3"/>
      <c r="F115" s="3"/>
      <c r="G115" s="3"/>
    </row>
    <row r="116" spans="2:7" x14ac:dyDescent="0.25">
      <c r="B116" s="3"/>
      <c r="C116" s="3"/>
      <c r="D116" s="3"/>
      <c r="E116" s="3"/>
      <c r="F116" s="3"/>
      <c r="G116" s="3"/>
    </row>
    <row r="117" spans="2:7" x14ac:dyDescent="0.25">
      <c r="B117" s="3"/>
      <c r="C117" s="3"/>
      <c r="D117" s="3"/>
      <c r="E117" s="3"/>
      <c r="F117" s="3"/>
      <c r="G117" s="3"/>
    </row>
    <row r="118" spans="2:7" x14ac:dyDescent="0.25">
      <c r="B118" s="3"/>
      <c r="C118" s="3"/>
      <c r="D118" s="3"/>
      <c r="E118" s="3"/>
      <c r="F118" s="3"/>
      <c r="G118" s="3"/>
    </row>
    <row r="119" spans="2:7" x14ac:dyDescent="0.25">
      <c r="B119" s="3"/>
      <c r="C119" s="3"/>
      <c r="D119" s="3"/>
      <c r="E119" s="3"/>
      <c r="F119" s="3"/>
      <c r="G119" s="3"/>
    </row>
    <row r="120" spans="2:7" x14ac:dyDescent="0.25">
      <c r="B120" s="3"/>
      <c r="C120" s="3"/>
      <c r="D120" s="3"/>
      <c r="E120" s="3"/>
      <c r="F120" s="3"/>
      <c r="G120" s="3"/>
    </row>
    <row r="121" spans="2:7" x14ac:dyDescent="0.25">
      <c r="B121" s="3"/>
      <c r="C121" s="3"/>
      <c r="D121" s="3"/>
      <c r="E121" s="3"/>
      <c r="F121" s="3"/>
      <c r="G121" s="3"/>
    </row>
    <row r="122" spans="2:7" x14ac:dyDescent="0.25">
      <c r="B122" s="3"/>
      <c r="C122" s="3"/>
      <c r="D122" s="3"/>
      <c r="E122" s="3"/>
      <c r="F122" s="3"/>
      <c r="G122" s="3"/>
    </row>
    <row r="123" spans="2:7" x14ac:dyDescent="0.25">
      <c r="B123" s="3"/>
      <c r="C123" s="3"/>
      <c r="D123" s="3"/>
      <c r="E123" s="3"/>
      <c r="F123" s="3"/>
      <c r="G123" s="3"/>
    </row>
    <row r="124" spans="2:7" x14ac:dyDescent="0.25">
      <c r="B124" s="3"/>
      <c r="C124" s="3"/>
      <c r="D124" s="3"/>
      <c r="E124" s="3"/>
      <c r="F124" s="3"/>
      <c r="G124" s="3"/>
    </row>
    <row r="125" spans="2:7" x14ac:dyDescent="0.25">
      <c r="B125" s="3"/>
      <c r="C125" s="3"/>
      <c r="D125" s="3"/>
      <c r="E125" s="3"/>
      <c r="F125" s="3"/>
      <c r="G125" s="3"/>
    </row>
    <row r="126" spans="2:7" x14ac:dyDescent="0.25">
      <c r="B126" s="3"/>
      <c r="C126" s="3"/>
      <c r="D126" s="3"/>
      <c r="E126" s="3"/>
      <c r="F126" s="3"/>
      <c r="G126" s="3"/>
    </row>
    <row r="127" spans="2:7" x14ac:dyDescent="0.25">
      <c r="B127" s="3"/>
      <c r="C127" s="3"/>
      <c r="D127" s="3"/>
      <c r="E127" s="3"/>
      <c r="F127" s="3"/>
      <c r="G127" s="3"/>
    </row>
    <row r="128" spans="2:7" x14ac:dyDescent="0.25">
      <c r="B128" s="3"/>
      <c r="C128" s="3"/>
      <c r="D128" s="3"/>
      <c r="E128" s="3"/>
      <c r="F128" s="3"/>
      <c r="G128" s="3"/>
    </row>
    <row r="129" spans="2:7" x14ac:dyDescent="0.25">
      <c r="B129" s="3"/>
      <c r="C129" s="3"/>
      <c r="D129" s="3"/>
      <c r="E129" s="3"/>
      <c r="F129" s="3"/>
      <c r="G129" s="3"/>
    </row>
    <row r="130" spans="2:7" x14ac:dyDescent="0.25">
      <c r="B130" s="3"/>
      <c r="C130" s="3"/>
      <c r="D130" s="3"/>
      <c r="E130" s="3"/>
      <c r="F130" s="3"/>
      <c r="G130" s="3"/>
    </row>
  </sheetData>
  <mergeCells count="8">
    <mergeCell ref="B6:B8"/>
    <mergeCell ref="C2:G2"/>
    <mergeCell ref="C6:C8"/>
    <mergeCell ref="D6:D8"/>
    <mergeCell ref="E6:E8"/>
    <mergeCell ref="F6:F8"/>
    <mergeCell ref="G6:G8"/>
    <mergeCell ref="C3:G3"/>
  </mergeCells>
  <phoneticPr fontId="2" type="noConversion"/>
  <printOptions horizontalCentered="1"/>
  <pageMargins left="0" right="0" top="0.78740157480314965" bottom="0.59055118110236227" header="0.31496062992125984" footer="0.51181102362204722"/>
  <pageSetup paperSize="9" scale="75" orientation="portrait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pane xSplit="4" ySplit="9" topLeftCell="E22" activePane="bottomRight" state="frozen"/>
      <selection pane="topRight" activeCell="D1" sqref="D1"/>
      <selection pane="bottomLeft" activeCell="A12" sqref="A12"/>
      <selection pane="bottomRight" activeCell="F22" sqref="F22:G22"/>
    </sheetView>
  </sheetViews>
  <sheetFormatPr defaultColWidth="9.140625" defaultRowHeight="15.75" x14ac:dyDescent="0.25"/>
  <cols>
    <col min="1" max="1" width="3.7109375" style="10" hidden="1" customWidth="1"/>
    <col min="2" max="2" width="4.5703125" style="10" customWidth="1"/>
    <col min="3" max="3" width="7.5703125" style="11" customWidth="1"/>
    <col min="4" max="4" width="67.42578125" style="10" customWidth="1"/>
    <col min="5" max="5" width="35.42578125" style="10" bestFit="1" customWidth="1"/>
    <col min="6" max="6" width="12.28515625" style="10" customWidth="1"/>
    <col min="7" max="7" width="13.7109375" style="10" customWidth="1"/>
    <col min="8" max="8" width="14.7109375" style="10" customWidth="1"/>
    <col min="9" max="16384" width="9.140625" style="10"/>
  </cols>
  <sheetData>
    <row r="1" spans="1:8" x14ac:dyDescent="0.25">
      <c r="A1" s="10">
        <v>1</v>
      </c>
      <c r="C1" s="9"/>
      <c r="H1" s="29" t="s">
        <v>27</v>
      </c>
    </row>
    <row r="2" spans="1:8" ht="39.75" customHeight="1" x14ac:dyDescent="0.25">
      <c r="A2" s="10">
        <v>1</v>
      </c>
      <c r="C2" s="71" t="s">
        <v>57</v>
      </c>
      <c r="D2" s="72"/>
      <c r="E2" s="72"/>
      <c r="F2" s="72"/>
      <c r="G2" s="72"/>
      <c r="H2" s="72"/>
    </row>
    <row r="3" spans="1:8" x14ac:dyDescent="0.25">
      <c r="A3" s="10">
        <v>1</v>
      </c>
      <c r="C3" s="73" t="s">
        <v>96</v>
      </c>
      <c r="D3" s="73"/>
      <c r="E3" s="73"/>
      <c r="F3" s="73"/>
      <c r="G3" s="73"/>
      <c r="H3" s="73"/>
    </row>
    <row r="4" spans="1:8" x14ac:dyDescent="0.25">
      <c r="C4" s="28"/>
      <c r="D4" s="28"/>
      <c r="E4" s="28"/>
      <c r="F4" s="31"/>
      <c r="G4" s="28"/>
      <c r="H4" s="28"/>
    </row>
    <row r="5" spans="1:8" x14ac:dyDescent="0.25">
      <c r="A5" s="10">
        <v>1</v>
      </c>
      <c r="C5" s="23"/>
      <c r="D5" s="23"/>
      <c r="E5" s="23"/>
      <c r="F5" s="23"/>
      <c r="G5" s="23"/>
      <c r="H5" s="22" t="s">
        <v>23</v>
      </c>
    </row>
    <row r="6" spans="1:8" x14ac:dyDescent="0.25">
      <c r="A6" s="10">
        <v>1</v>
      </c>
      <c r="B6" s="68"/>
      <c r="C6" s="68"/>
      <c r="D6" s="74" t="s">
        <v>4</v>
      </c>
      <c r="E6" s="77" t="s">
        <v>2</v>
      </c>
      <c r="F6" s="64" t="s">
        <v>32</v>
      </c>
      <c r="G6" s="80" t="s">
        <v>33</v>
      </c>
      <c r="H6" s="80" t="s">
        <v>3</v>
      </c>
    </row>
    <row r="7" spans="1:8" x14ac:dyDescent="0.25">
      <c r="A7" s="10">
        <v>1</v>
      </c>
      <c r="B7" s="69"/>
      <c r="C7" s="69"/>
      <c r="D7" s="75"/>
      <c r="E7" s="78"/>
      <c r="F7" s="65"/>
      <c r="G7" s="81"/>
      <c r="H7" s="81"/>
    </row>
    <row r="8" spans="1:8" ht="120.75" customHeight="1" x14ac:dyDescent="0.25">
      <c r="A8" s="10">
        <v>1</v>
      </c>
      <c r="B8" s="70"/>
      <c r="C8" s="70"/>
      <c r="D8" s="76"/>
      <c r="E8" s="79"/>
      <c r="F8" s="66"/>
      <c r="G8" s="82"/>
      <c r="H8" s="82"/>
    </row>
    <row r="9" spans="1:8" x14ac:dyDescent="0.25">
      <c r="A9" s="10">
        <v>1</v>
      </c>
      <c r="B9" s="27"/>
      <c r="C9" s="27"/>
      <c r="D9" s="27"/>
      <c r="E9" s="27">
        <f t="shared" ref="E9" si="0">D9+1</f>
        <v>1</v>
      </c>
      <c r="F9" s="30"/>
      <c r="G9" s="27">
        <f t="shared" ref="G9" si="1">E9+1</f>
        <v>2</v>
      </c>
      <c r="H9" s="27">
        <f t="shared" ref="H9" si="2">G9+1</f>
        <v>3</v>
      </c>
    </row>
    <row r="10" spans="1:8" x14ac:dyDescent="0.25">
      <c r="A10" s="21">
        <v>1</v>
      </c>
      <c r="B10" s="12"/>
      <c r="C10" s="12"/>
      <c r="D10" s="13"/>
      <c r="E10" s="19"/>
      <c r="F10" s="19"/>
      <c r="G10" s="19"/>
      <c r="H10" s="19"/>
    </row>
    <row r="11" spans="1:8" s="47" customFormat="1" x14ac:dyDescent="0.25">
      <c r="A11" s="43">
        <v>1</v>
      </c>
      <c r="B11" s="44"/>
      <c r="C11" s="44"/>
      <c r="D11" s="45" t="s">
        <v>24</v>
      </c>
      <c r="E11" s="46">
        <f>E12+E17+E20+E22+E25+E27+E29</f>
        <v>628311300</v>
      </c>
      <c r="F11" s="46">
        <f t="shared" ref="F11:G11" si="3">F12+F17+F20+F22+F25+F27+F29</f>
        <v>45072987</v>
      </c>
      <c r="G11" s="46">
        <f t="shared" si="3"/>
        <v>361173313</v>
      </c>
      <c r="H11" s="46">
        <f>H12+H17+H20+H22+H25+H27+H29</f>
        <v>0</v>
      </c>
    </row>
    <row r="12" spans="1:8" x14ac:dyDescent="0.25">
      <c r="A12" s="21">
        <f t="shared" ref="A12:A26" si="4">IF(ABS(MAX(E12:H12))+ABS(MIN(E12:H12))=0,0,1)</f>
        <v>1</v>
      </c>
      <c r="B12" s="15"/>
      <c r="C12" s="15" t="s">
        <v>5</v>
      </c>
      <c r="D12" s="40" t="s">
        <v>6</v>
      </c>
      <c r="E12" s="42">
        <f>SUBTOTAL(9,E13:E16)</f>
        <v>140000000</v>
      </c>
      <c r="F12" s="42">
        <f t="shared" ref="F12:G12" si="5">SUBTOTAL(9,F13:F16)</f>
        <v>0</v>
      </c>
      <c r="G12" s="42">
        <f t="shared" si="5"/>
        <v>0</v>
      </c>
      <c r="H12" s="42">
        <f>SUBTOTAL(9,H13:H16)</f>
        <v>0</v>
      </c>
    </row>
    <row r="13" spans="1:8" x14ac:dyDescent="0.25">
      <c r="A13" s="21">
        <f t="shared" si="4"/>
        <v>1</v>
      </c>
      <c r="B13" s="15"/>
      <c r="C13" s="15" t="s">
        <v>7</v>
      </c>
      <c r="D13" s="14" t="s">
        <v>25</v>
      </c>
      <c r="E13" s="20">
        <v>35000000</v>
      </c>
      <c r="F13" s="20"/>
      <c r="G13" s="17"/>
      <c r="H13" s="17"/>
    </row>
    <row r="14" spans="1:8" ht="47.25" x14ac:dyDescent="0.25">
      <c r="A14" s="21">
        <f t="shared" si="4"/>
        <v>1</v>
      </c>
      <c r="B14" s="15"/>
      <c r="C14" s="15" t="s">
        <v>8</v>
      </c>
      <c r="D14" s="14" t="s">
        <v>9</v>
      </c>
      <c r="E14" s="20">
        <v>80000000</v>
      </c>
      <c r="F14" s="20"/>
      <c r="G14" s="17"/>
      <c r="H14" s="17"/>
    </row>
    <row r="15" spans="1:8" x14ac:dyDescent="0.25">
      <c r="A15" s="21">
        <f t="shared" si="4"/>
        <v>1</v>
      </c>
      <c r="B15" s="15"/>
      <c r="C15" s="15" t="s">
        <v>10</v>
      </c>
      <c r="D15" s="14" t="s">
        <v>11</v>
      </c>
      <c r="E15" s="20">
        <v>10000000</v>
      </c>
      <c r="F15" s="20"/>
      <c r="G15" s="17"/>
      <c r="H15" s="17"/>
    </row>
    <row r="16" spans="1:8" ht="31.5" x14ac:dyDescent="0.25">
      <c r="A16" s="21">
        <f t="shared" si="4"/>
        <v>1</v>
      </c>
      <c r="B16" s="15"/>
      <c r="C16" s="15" t="s">
        <v>12</v>
      </c>
      <c r="D16" s="14" t="s">
        <v>13</v>
      </c>
      <c r="E16" s="20">
        <v>15000000</v>
      </c>
      <c r="F16" s="20"/>
      <c r="G16" s="17"/>
      <c r="H16" s="17"/>
    </row>
    <row r="17" spans="1:8" x14ac:dyDescent="0.25">
      <c r="A17" s="21"/>
      <c r="B17" s="15"/>
      <c r="C17" s="15" t="s">
        <v>35</v>
      </c>
      <c r="D17" s="40" t="s">
        <v>36</v>
      </c>
      <c r="E17" s="41">
        <f>E18+E19</f>
        <v>55000000</v>
      </c>
      <c r="F17" s="41">
        <f t="shared" ref="F17:G17" si="6">F18+F19</f>
        <v>0</v>
      </c>
      <c r="G17" s="41">
        <f t="shared" si="6"/>
        <v>0</v>
      </c>
      <c r="H17" s="41">
        <f t="shared" ref="H17" si="7">H18+H19</f>
        <v>0</v>
      </c>
    </row>
    <row r="18" spans="1:8" ht="78.75" x14ac:dyDescent="0.25">
      <c r="A18" s="21"/>
      <c r="B18" s="15"/>
      <c r="C18" s="35" t="s">
        <v>37</v>
      </c>
      <c r="D18" s="36" t="s">
        <v>38</v>
      </c>
      <c r="E18" s="37">
        <v>25000000</v>
      </c>
      <c r="F18" s="37"/>
      <c r="G18" s="17"/>
      <c r="H18" s="17"/>
    </row>
    <row r="19" spans="1:8" ht="47.25" x14ac:dyDescent="0.25">
      <c r="A19" s="21"/>
      <c r="B19" s="15"/>
      <c r="C19" s="35" t="s">
        <v>39</v>
      </c>
      <c r="D19" s="36" t="s">
        <v>40</v>
      </c>
      <c r="E19" s="37">
        <v>30000000</v>
      </c>
      <c r="F19" s="37"/>
      <c r="G19" s="17"/>
      <c r="H19" s="17"/>
    </row>
    <row r="20" spans="1:8" ht="31.5" x14ac:dyDescent="0.25">
      <c r="A20" s="21"/>
      <c r="B20" s="15"/>
      <c r="C20" s="15" t="s">
        <v>41</v>
      </c>
      <c r="D20" s="40" t="s">
        <v>42</v>
      </c>
      <c r="E20" s="41">
        <f>E21</f>
        <v>3000000</v>
      </c>
      <c r="F20" s="41">
        <f>F21</f>
        <v>0</v>
      </c>
      <c r="G20" s="41">
        <f t="shared" ref="G20:H20" si="8">G21</f>
        <v>0</v>
      </c>
      <c r="H20" s="41">
        <f t="shared" si="8"/>
        <v>0</v>
      </c>
    </row>
    <row r="21" spans="1:8" ht="31.5" x14ac:dyDescent="0.25">
      <c r="A21" s="21"/>
      <c r="B21" s="15"/>
      <c r="C21" s="35" t="s">
        <v>43</v>
      </c>
      <c r="D21" s="36" t="s">
        <v>44</v>
      </c>
      <c r="E21" s="37">
        <v>3000000</v>
      </c>
      <c r="F21" s="37"/>
      <c r="G21" s="17"/>
      <c r="H21" s="17"/>
    </row>
    <row r="22" spans="1:8" x14ac:dyDescent="0.25">
      <c r="A22" s="21">
        <f t="shared" si="4"/>
        <v>1</v>
      </c>
      <c r="B22" s="15"/>
      <c r="C22" s="39" t="s">
        <v>14</v>
      </c>
      <c r="D22" s="40" t="s">
        <v>15</v>
      </c>
      <c r="E22" s="42">
        <f>SUBTOTAL(9,E23:E24)</f>
        <v>406246300</v>
      </c>
      <c r="F22" s="42">
        <f>SUBTOTAL(9,F23:F24)</f>
        <v>45072987</v>
      </c>
      <c r="G22" s="42">
        <f t="shared" ref="G22:H22" si="9">SUBTOTAL(9,G23:G24)</f>
        <v>361173313</v>
      </c>
      <c r="H22" s="42">
        <f t="shared" si="9"/>
        <v>0</v>
      </c>
    </row>
    <row r="23" spans="1:8" ht="47.25" x14ac:dyDescent="0.25">
      <c r="A23" s="21">
        <f t="shared" si="4"/>
        <v>1</v>
      </c>
      <c r="B23" s="15"/>
      <c r="C23" s="15" t="s">
        <v>16</v>
      </c>
      <c r="D23" s="14" t="s">
        <v>17</v>
      </c>
      <c r="E23" s="37">
        <v>110000000</v>
      </c>
      <c r="F23" s="37"/>
      <c r="G23" s="37">
        <v>110000000</v>
      </c>
      <c r="H23" s="37">
        <f>+E23+-F23-G23</f>
        <v>0</v>
      </c>
    </row>
    <row r="24" spans="1:8" ht="47.25" x14ac:dyDescent="0.25">
      <c r="A24" s="21">
        <f t="shared" si="4"/>
        <v>1</v>
      </c>
      <c r="B24" s="15"/>
      <c r="C24" s="15" t="s">
        <v>18</v>
      </c>
      <c r="D24" s="36" t="s">
        <v>34</v>
      </c>
      <c r="E24" s="37">
        <v>296246300</v>
      </c>
      <c r="F24" s="37">
        <f>45072987</f>
        <v>45072987</v>
      </c>
      <c r="G24" s="37">
        <f>+E24-F24</f>
        <v>251173313</v>
      </c>
      <c r="H24" s="37">
        <f>+E24+-F24-G24</f>
        <v>0</v>
      </c>
    </row>
    <row r="25" spans="1:8" x14ac:dyDescent="0.25">
      <c r="A25" s="21">
        <f t="shared" si="4"/>
        <v>1</v>
      </c>
      <c r="B25" s="15"/>
      <c r="C25" s="39" t="s">
        <v>19</v>
      </c>
      <c r="D25" s="40" t="s">
        <v>20</v>
      </c>
      <c r="E25" s="42">
        <f>SUBTOTAL(9,E26:E26)</f>
        <v>17000000</v>
      </c>
      <c r="F25" s="42">
        <f t="shared" ref="F25:G25" si="10">SUBTOTAL(9,F26:F26)</f>
        <v>0</v>
      </c>
      <c r="G25" s="42">
        <f t="shared" si="10"/>
        <v>0</v>
      </c>
      <c r="H25" s="42">
        <f t="shared" ref="H25" si="11">SUBTOTAL(9,H26:H26)</f>
        <v>0</v>
      </c>
    </row>
    <row r="26" spans="1:8" ht="31.5" x14ac:dyDescent="0.25">
      <c r="A26" s="21">
        <f t="shared" si="4"/>
        <v>1</v>
      </c>
      <c r="B26" s="15"/>
      <c r="C26" s="15" t="s">
        <v>21</v>
      </c>
      <c r="D26" s="14" t="s">
        <v>22</v>
      </c>
      <c r="E26" s="20">
        <v>17000000</v>
      </c>
      <c r="F26" s="20"/>
      <c r="G26" s="17"/>
      <c r="H26" s="17"/>
    </row>
    <row r="27" spans="1:8" x14ac:dyDescent="0.25">
      <c r="A27" s="21">
        <v>1</v>
      </c>
      <c r="B27" s="15"/>
      <c r="C27" s="39" t="s">
        <v>45</v>
      </c>
      <c r="D27" s="40" t="s">
        <v>46</v>
      </c>
      <c r="E27" s="41">
        <f>E28</f>
        <v>1200000</v>
      </c>
      <c r="F27" s="41">
        <f t="shared" ref="F27:G27" si="12">F28</f>
        <v>0</v>
      </c>
      <c r="G27" s="41">
        <f t="shared" si="12"/>
        <v>0</v>
      </c>
      <c r="H27" s="41">
        <f t="shared" ref="H27" si="13">H28</f>
        <v>0</v>
      </c>
    </row>
    <row r="28" spans="1:8" ht="47.25" x14ac:dyDescent="0.25">
      <c r="B28" s="15"/>
      <c r="C28" s="15" t="s">
        <v>47</v>
      </c>
      <c r="D28" s="38" t="s">
        <v>48</v>
      </c>
      <c r="E28" s="37">
        <v>1200000</v>
      </c>
      <c r="F28" s="37"/>
      <c r="G28" s="16"/>
      <c r="H28" s="16"/>
    </row>
    <row r="29" spans="1:8" x14ac:dyDescent="0.25">
      <c r="B29" s="15"/>
      <c r="C29" s="39" t="s">
        <v>49</v>
      </c>
      <c r="D29" s="40" t="s">
        <v>50</v>
      </c>
      <c r="E29" s="41">
        <f>E30+E31+E32</f>
        <v>5865000</v>
      </c>
      <c r="F29" s="41">
        <f t="shared" ref="F29:G29" si="14">F30+F31+F32</f>
        <v>0</v>
      </c>
      <c r="G29" s="41">
        <f t="shared" si="14"/>
        <v>0</v>
      </c>
      <c r="H29" s="41">
        <f>H30+H31+H32</f>
        <v>0</v>
      </c>
    </row>
    <row r="30" spans="1:8" x14ac:dyDescent="0.25">
      <c r="B30" s="15"/>
      <c r="C30" s="15" t="s">
        <v>51</v>
      </c>
      <c r="D30" s="38" t="s">
        <v>52</v>
      </c>
      <c r="E30" s="37">
        <v>2250000</v>
      </c>
      <c r="F30" s="37"/>
      <c r="G30" s="16"/>
      <c r="H30" s="16"/>
    </row>
    <row r="31" spans="1:8" x14ac:dyDescent="0.25">
      <c r="B31" s="15"/>
      <c r="C31" s="35" t="s">
        <v>53</v>
      </c>
      <c r="D31" s="36" t="s">
        <v>54</v>
      </c>
      <c r="E31" s="37">
        <v>3515000</v>
      </c>
      <c r="F31" s="37"/>
      <c r="G31" s="16"/>
      <c r="H31" s="16"/>
    </row>
    <row r="32" spans="1:8" ht="31.5" x14ac:dyDescent="0.25">
      <c r="B32" s="15"/>
      <c r="C32" s="35" t="s">
        <v>55</v>
      </c>
      <c r="D32" s="36" t="s">
        <v>56</v>
      </c>
      <c r="E32" s="37">
        <v>100000</v>
      </c>
      <c r="F32" s="37"/>
      <c r="G32" s="16"/>
      <c r="H32" s="16"/>
    </row>
  </sheetData>
  <mergeCells count="9">
    <mergeCell ref="B6:B8"/>
    <mergeCell ref="C2:H2"/>
    <mergeCell ref="C3:H3"/>
    <mergeCell ref="C6:C8"/>
    <mergeCell ref="D6:D8"/>
    <mergeCell ref="E6:E8"/>
    <mergeCell ref="G6:G8"/>
    <mergeCell ref="H6:H8"/>
    <mergeCell ref="F6:F8"/>
  </mergeCells>
  <pageMargins left="0" right="0" top="0.74803149606299213" bottom="0.74803149606299213" header="0.31496062992125984" footer="0.31496062992125984"/>
  <pageSetup paperSize="9" scale="77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Капиталови разходи и трансфери</vt:lpstr>
      <vt:lpstr>Капиталови разходи чл. 1, ал. 5</vt:lpstr>
      <vt:lpstr>'Капиталови разходи и трансфери'!Print_Area</vt:lpstr>
      <vt:lpstr>'Капиталови разходи чл. 1, ал. 5'!Print_Area</vt:lpstr>
      <vt:lpstr>'Капиталови разходи и трансфери'!Print_Titles</vt:lpstr>
      <vt:lpstr>'Капиталови разходи чл. 1, ал. 5'!Print_Titles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ДР</cp:lastModifiedBy>
  <cp:lastPrinted>2022-10-31T09:53:03Z</cp:lastPrinted>
  <dcterms:created xsi:type="dcterms:W3CDTF">2013-02-15T06:53:18Z</dcterms:created>
  <dcterms:modified xsi:type="dcterms:W3CDTF">2022-11-01T08:55:33Z</dcterms:modified>
</cp:coreProperties>
</file>