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activeTab="1"/>
  </bookViews>
  <sheets>
    <sheet name="Корекция" sheetId="3" r:id="rId1"/>
    <sheet name="Разшифровка и лимит 4 трим." sheetId="2" r:id="rId2"/>
    <sheet name="Актуализирано годишно разпредел" sheetId="4" r:id="rId3"/>
  </sheets>
  <externalReferences>
    <externalReference r:id="rId4"/>
    <externalReference r:id="rId5"/>
  </externalReferences>
  <definedNames>
    <definedName name="_xlnm._FilterDatabase" localSheetId="0" hidden="1">Корекция!$B$1:$B$328</definedName>
    <definedName name="_xlnm._FilterDatabase" localSheetId="1" hidden="1">'Разшифровка и лимит 4 трим.'!$A$12:$M$336</definedName>
    <definedName name="for_FO" localSheetId="2">#REF!</definedName>
    <definedName name="for_FO" localSheetId="0">#REF!</definedName>
    <definedName name="for_FO">#REF!</definedName>
    <definedName name="for_Sebra" localSheetId="2">'[1]Лимит за общини'!#REF!</definedName>
    <definedName name="for_Sebra" localSheetId="0">Корекция!#REF!</definedName>
    <definedName name="for_Sebra">'[1]Лимит за общини'!#REF!</definedName>
    <definedName name="_xlnm.Print_Area" localSheetId="2">'Актуализирано годишно разпредел'!$A$1:$L$332</definedName>
    <definedName name="_xlnm.Print_Area" localSheetId="0">Корекция!$B$1:$D$341</definedName>
    <definedName name="_xlnm.Print_Area" localSheetId="1">'Разшифровка и лимит 4 трим.'!$A$1:$M$332</definedName>
    <definedName name="_xlnm.Print_Titles" localSheetId="2">'Актуализирано годишно разпредел'!$5:$9</definedName>
    <definedName name="_xlnm.Print_Titles" localSheetId="0">Корекция!$B:$B,Корекция!$3:$6</definedName>
    <definedName name="_xlnm.Print_Titles" localSheetId="1">'Разшифровка и лимит 4 трим.'!$7:$11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8" i="4" l="1"/>
  <c r="B98" i="4" l="1"/>
  <c r="B13" i="4"/>
  <c r="B26" i="4" s="1"/>
  <c r="B14" i="4"/>
  <c r="B15" i="4"/>
  <c r="B16" i="4"/>
  <c r="B17" i="4"/>
  <c r="B18" i="4"/>
  <c r="B19" i="4"/>
  <c r="B20" i="4"/>
  <c r="B21" i="4"/>
  <c r="B22" i="4"/>
  <c r="B23" i="4"/>
  <c r="B24" i="4"/>
  <c r="B25" i="4"/>
  <c r="B27" i="4"/>
  <c r="B28" i="4"/>
  <c r="B41" i="4" s="1"/>
  <c r="B29" i="4"/>
  <c r="B30" i="4"/>
  <c r="B31" i="4"/>
  <c r="B32" i="4"/>
  <c r="B33" i="4"/>
  <c r="B34" i="4"/>
  <c r="B35" i="4"/>
  <c r="B36" i="4"/>
  <c r="B37" i="4"/>
  <c r="B38" i="4"/>
  <c r="B39" i="4"/>
  <c r="B40" i="4"/>
  <c r="B42" i="4"/>
  <c r="B43" i="4"/>
  <c r="B44" i="4"/>
  <c r="B55" i="4" s="1"/>
  <c r="B45" i="4"/>
  <c r="B46" i="4"/>
  <c r="B47" i="4"/>
  <c r="B48" i="4"/>
  <c r="B49" i="4"/>
  <c r="B50" i="4"/>
  <c r="B51" i="4"/>
  <c r="B52" i="4"/>
  <c r="B53" i="4"/>
  <c r="B54" i="4"/>
  <c r="B56" i="4"/>
  <c r="B57" i="4"/>
  <c r="B67" i="4" s="1"/>
  <c r="B58" i="4"/>
  <c r="B59" i="4"/>
  <c r="B60" i="4"/>
  <c r="B61" i="4"/>
  <c r="B62" i="4"/>
  <c r="B63" i="4"/>
  <c r="B64" i="4"/>
  <c r="B65" i="4"/>
  <c r="B66" i="4"/>
  <c r="B68" i="4"/>
  <c r="B69" i="4"/>
  <c r="B80" i="4" s="1"/>
  <c r="B70" i="4"/>
  <c r="B71" i="4"/>
  <c r="B72" i="4"/>
  <c r="B73" i="4"/>
  <c r="B74" i="4"/>
  <c r="B75" i="4"/>
  <c r="B76" i="4"/>
  <c r="B77" i="4"/>
  <c r="B78" i="4"/>
  <c r="B79" i="4"/>
  <c r="B81" i="4"/>
  <c r="B82" i="4"/>
  <c r="B92" i="4" s="1"/>
  <c r="B83" i="4"/>
  <c r="B84" i="4"/>
  <c r="B85" i="4"/>
  <c r="B86" i="4"/>
  <c r="B87" i="4"/>
  <c r="B88" i="4"/>
  <c r="B89" i="4"/>
  <c r="B90" i="4"/>
  <c r="B91" i="4"/>
  <c r="B93" i="4"/>
  <c r="B94" i="4"/>
  <c r="B95" i="4"/>
  <c r="B96" i="4"/>
  <c r="B97" i="4"/>
  <c r="B99" i="4"/>
  <c r="B100" i="4"/>
  <c r="B108" i="4" s="1"/>
  <c r="B101" i="4"/>
  <c r="B102" i="4"/>
  <c r="B103" i="4"/>
  <c r="B104" i="4"/>
  <c r="B105" i="4"/>
  <c r="B106" i="4"/>
  <c r="B107" i="4"/>
  <c r="B109" i="4"/>
  <c r="B110" i="4"/>
  <c r="B117" i="4" s="1"/>
  <c r="B111" i="4"/>
  <c r="B112" i="4"/>
  <c r="B113" i="4"/>
  <c r="B114" i="4"/>
  <c r="B115" i="4"/>
  <c r="B116" i="4"/>
  <c r="B118" i="4"/>
  <c r="B119" i="4"/>
  <c r="B128" i="4" s="1"/>
  <c r="B120" i="4"/>
  <c r="B121" i="4"/>
  <c r="B122" i="4"/>
  <c r="B123" i="4"/>
  <c r="B124" i="4"/>
  <c r="B125" i="4"/>
  <c r="B126" i="4"/>
  <c r="B127" i="4"/>
  <c r="B129" i="4"/>
  <c r="B130" i="4"/>
  <c r="B131" i="4"/>
  <c r="B132" i="4"/>
  <c r="B138" i="4" s="1"/>
  <c r="B133" i="4"/>
  <c r="B134" i="4"/>
  <c r="B135" i="4"/>
  <c r="B136" i="4"/>
  <c r="B137" i="4"/>
  <c r="B139" i="4"/>
  <c r="B140" i="4"/>
  <c r="B151" i="4" s="1"/>
  <c r="B141" i="4"/>
  <c r="B142" i="4"/>
  <c r="B143" i="4"/>
  <c r="B144" i="4"/>
  <c r="B145" i="4"/>
  <c r="B146" i="4"/>
  <c r="B147" i="4"/>
  <c r="B148" i="4"/>
  <c r="B149" i="4"/>
  <c r="B150" i="4"/>
  <c r="B152" i="4"/>
  <c r="B153" i="4"/>
  <c r="B165" i="4" s="1"/>
  <c r="B154" i="4"/>
  <c r="B155" i="4"/>
  <c r="B156" i="4"/>
  <c r="B157" i="4"/>
  <c r="B158" i="4"/>
  <c r="B159" i="4"/>
  <c r="B160" i="4"/>
  <c r="B161" i="4"/>
  <c r="B162" i="4"/>
  <c r="B163" i="4"/>
  <c r="B164" i="4"/>
  <c r="B166" i="4"/>
  <c r="B167" i="4"/>
  <c r="B173" i="4" s="1"/>
  <c r="B168" i="4"/>
  <c r="B169" i="4"/>
  <c r="B170" i="4"/>
  <c r="B171" i="4"/>
  <c r="B172" i="4"/>
  <c r="B174" i="4"/>
  <c r="B175" i="4"/>
  <c r="B176" i="4"/>
  <c r="B186" i="4" s="1"/>
  <c r="B177" i="4"/>
  <c r="B178" i="4"/>
  <c r="B179" i="4"/>
  <c r="B180" i="4"/>
  <c r="B181" i="4"/>
  <c r="B182" i="4"/>
  <c r="B183" i="4"/>
  <c r="B184" i="4"/>
  <c r="B185" i="4"/>
  <c r="B187" i="4"/>
  <c r="B188" i="4"/>
  <c r="B206" i="4" s="1"/>
  <c r="B189" i="4"/>
  <c r="B190" i="4"/>
  <c r="B191" i="4"/>
  <c r="B192" i="4"/>
  <c r="B193" i="4"/>
  <c r="B194" i="4"/>
  <c r="B195" i="4"/>
  <c r="B196" i="4"/>
  <c r="B197" i="4"/>
  <c r="B198" i="4"/>
  <c r="B199" i="4"/>
  <c r="B200" i="4"/>
  <c r="B201" i="4"/>
  <c r="B202" i="4"/>
  <c r="B203" i="4"/>
  <c r="B204" i="4"/>
  <c r="B205" i="4"/>
  <c r="B207" i="4"/>
  <c r="B208" i="4"/>
  <c r="B215" i="4" s="1"/>
  <c r="B209" i="4"/>
  <c r="B210" i="4"/>
  <c r="B211" i="4"/>
  <c r="B212" i="4"/>
  <c r="B213" i="4"/>
  <c r="B214" i="4"/>
  <c r="B216" i="4"/>
  <c r="B217" i="4"/>
  <c r="B225" i="4" s="1"/>
  <c r="B218" i="4"/>
  <c r="B219" i="4"/>
  <c r="B220" i="4"/>
  <c r="B221" i="4"/>
  <c r="B222" i="4"/>
  <c r="B223" i="4"/>
  <c r="B224" i="4"/>
  <c r="B226" i="4"/>
  <c r="B227" i="4"/>
  <c r="B228" i="4"/>
  <c r="B234" i="4" s="1"/>
  <c r="B229" i="4"/>
  <c r="B230" i="4"/>
  <c r="B231" i="4"/>
  <c r="B232" i="4"/>
  <c r="B233" i="4"/>
  <c r="B235" i="4"/>
  <c r="B236" i="4"/>
  <c r="B240" i="4" s="1"/>
  <c r="B237" i="4"/>
  <c r="B238" i="4"/>
  <c r="B239" i="4"/>
  <c r="B241" i="4"/>
  <c r="B242" i="4"/>
  <c r="B252" i="4" s="1"/>
  <c r="B243" i="4"/>
  <c r="B244" i="4"/>
  <c r="B245" i="4"/>
  <c r="B246" i="4"/>
  <c r="B247" i="4"/>
  <c r="B248" i="4"/>
  <c r="B249" i="4"/>
  <c r="B250" i="4"/>
  <c r="B251" i="4"/>
  <c r="B253" i="4"/>
  <c r="B254" i="4"/>
  <c r="B255" i="4"/>
  <c r="B277" i="4" s="1"/>
  <c r="B256" i="4"/>
  <c r="B257" i="4"/>
  <c r="B258" i="4"/>
  <c r="B259" i="4"/>
  <c r="B260" i="4"/>
  <c r="B261" i="4"/>
  <c r="B262" i="4"/>
  <c r="B263" i="4"/>
  <c r="B264" i="4"/>
  <c r="B265" i="4"/>
  <c r="B266" i="4"/>
  <c r="B267" i="4"/>
  <c r="B268" i="4"/>
  <c r="B269" i="4"/>
  <c r="B270" i="4"/>
  <c r="B271" i="4"/>
  <c r="B272" i="4"/>
  <c r="B273" i="4"/>
  <c r="B274" i="4"/>
  <c r="B275" i="4"/>
  <c r="B276" i="4"/>
  <c r="B278" i="4"/>
  <c r="B279" i="4"/>
  <c r="B280" i="4"/>
  <c r="B290" i="4" s="1"/>
  <c r="B281" i="4"/>
  <c r="B282" i="4"/>
  <c r="B283" i="4"/>
  <c r="B284" i="4"/>
  <c r="B285" i="4"/>
  <c r="B286" i="4"/>
  <c r="B287" i="4"/>
  <c r="B288" i="4"/>
  <c r="B289" i="4"/>
  <c r="B291" i="4"/>
  <c r="B292" i="4"/>
  <c r="B297" i="4" s="1"/>
  <c r="B293" i="4"/>
  <c r="B294" i="4"/>
  <c r="B295" i="4"/>
  <c r="B296" i="4"/>
  <c r="B298" i="4"/>
  <c r="B299" i="4"/>
  <c r="B300" i="4"/>
  <c r="B310" i="4" s="1"/>
  <c r="B301" i="4"/>
  <c r="B302" i="4"/>
  <c r="B303" i="4"/>
  <c r="B304" i="4"/>
  <c r="B305" i="4"/>
  <c r="B306" i="4"/>
  <c r="B307" i="4"/>
  <c r="B308" i="4"/>
  <c r="B309" i="4"/>
  <c r="B311" i="4"/>
  <c r="B312" i="4"/>
  <c r="B322" i="4" s="1"/>
  <c r="B313" i="4"/>
  <c r="B314" i="4"/>
  <c r="B315" i="4"/>
  <c r="B316" i="4"/>
  <c r="B317" i="4"/>
  <c r="B318" i="4"/>
  <c r="B319" i="4"/>
  <c r="B320" i="4"/>
  <c r="B321" i="4"/>
  <c r="B323" i="4"/>
  <c r="B324" i="4"/>
  <c r="B329" i="4" s="1"/>
  <c r="B325" i="4"/>
  <c r="B326" i="4"/>
  <c r="B327" i="4"/>
  <c r="B12" i="4"/>
  <c r="B331" i="4" l="1"/>
  <c r="M331" i="2"/>
  <c r="M324" i="2"/>
  <c r="M312" i="2"/>
  <c r="M299" i="2"/>
  <c r="M292" i="2"/>
  <c r="M279" i="2"/>
  <c r="M254" i="2"/>
  <c r="M242" i="2"/>
  <c r="M236" i="2"/>
  <c r="M227" i="2"/>
  <c r="M217" i="2"/>
  <c r="M208" i="2"/>
  <c r="M188" i="2"/>
  <c r="M175" i="2"/>
  <c r="M167" i="2"/>
  <c r="M153" i="2"/>
  <c r="M140" i="2"/>
  <c r="M130" i="2"/>
  <c r="M119" i="2"/>
  <c r="M110" i="2"/>
  <c r="M100" i="2"/>
  <c r="M94" i="2"/>
  <c r="M82" i="2"/>
  <c r="M69" i="2"/>
  <c r="M333" i="2" s="1"/>
  <c r="M57" i="2"/>
  <c r="M43" i="2"/>
  <c r="M28" i="2"/>
  <c r="D24" i="3" l="1"/>
  <c r="C24" i="3" s="1"/>
  <c r="D39" i="3"/>
  <c r="C39" i="3" s="1"/>
  <c r="D53" i="3"/>
  <c r="C53" i="3" s="1"/>
  <c r="D65" i="3"/>
  <c r="C65" i="3" s="1"/>
  <c r="D78" i="3"/>
  <c r="C78" i="3" s="1"/>
  <c r="D90" i="3"/>
  <c r="C90" i="3" s="1"/>
  <c r="D96" i="3"/>
  <c r="C96" i="3" s="1"/>
  <c r="D106" i="3"/>
  <c r="C106" i="3" s="1"/>
  <c r="D115" i="3"/>
  <c r="C115" i="3" s="1"/>
  <c r="D126" i="3"/>
  <c r="C126" i="3" s="1"/>
  <c r="D136" i="3"/>
  <c r="C136" i="3" s="1"/>
  <c r="D149" i="3"/>
  <c r="C149" i="3" s="1"/>
  <c r="D163" i="3"/>
  <c r="C163" i="3" s="1"/>
  <c r="D171" i="3"/>
  <c r="C171" i="3" s="1"/>
  <c r="D184" i="3"/>
  <c r="C184" i="3" s="1"/>
  <c r="D204" i="3"/>
  <c r="C204" i="3" s="1"/>
  <c r="D213" i="3"/>
  <c r="C213" i="3" s="1"/>
  <c r="D223" i="3"/>
  <c r="C223" i="3" s="1"/>
  <c r="D232" i="3"/>
  <c r="C232" i="3" s="1"/>
  <c r="D238" i="3"/>
  <c r="C238" i="3" s="1"/>
  <c r="D251" i="3"/>
  <c r="C251" i="3" s="1"/>
  <c r="D275" i="3"/>
  <c r="C275" i="3" s="1"/>
  <c r="D288" i="3"/>
  <c r="C288" i="3" s="1"/>
  <c r="D295" i="3"/>
  <c r="C295" i="3" s="1"/>
  <c r="D308" i="3"/>
  <c r="C308" i="3" s="1"/>
  <c r="D320" i="3"/>
  <c r="C320" i="3" s="1"/>
  <c r="D327" i="3"/>
  <c r="C327" i="3" s="1"/>
  <c r="G331" i="2" l="1"/>
  <c r="H330" i="2"/>
  <c r="F330" i="2"/>
  <c r="E330" i="2"/>
  <c r="H329" i="2"/>
  <c r="F329" i="2"/>
  <c r="E329" i="2"/>
  <c r="H328" i="2"/>
  <c r="F328" i="2"/>
  <c r="E328" i="2"/>
  <c r="H327" i="2"/>
  <c r="F327" i="2"/>
  <c r="E327" i="2"/>
  <c r="H326" i="2"/>
  <c r="F326" i="2"/>
  <c r="E326" i="2"/>
  <c r="H325" i="2"/>
  <c r="F325" i="2"/>
  <c r="E325" i="2"/>
  <c r="G324" i="2"/>
  <c r="H323" i="2"/>
  <c r="F323" i="2"/>
  <c r="E323" i="2"/>
  <c r="H322" i="2"/>
  <c r="F322" i="2"/>
  <c r="E322" i="2"/>
  <c r="H321" i="2"/>
  <c r="F321" i="2"/>
  <c r="E321" i="2"/>
  <c r="H320" i="2"/>
  <c r="F320" i="2"/>
  <c r="E320" i="2"/>
  <c r="H319" i="2"/>
  <c r="F319" i="2"/>
  <c r="E319" i="2"/>
  <c r="F318" i="2"/>
  <c r="E318" i="2"/>
  <c r="H317" i="2"/>
  <c r="F317" i="2"/>
  <c r="E317" i="2"/>
  <c r="H316" i="2"/>
  <c r="F316" i="2"/>
  <c r="E316" i="2"/>
  <c r="H315" i="2"/>
  <c r="F315" i="2"/>
  <c r="E315" i="2"/>
  <c r="F314" i="2"/>
  <c r="E314" i="2"/>
  <c r="H313" i="2"/>
  <c r="F313" i="2"/>
  <c r="E313" i="2"/>
  <c r="G312" i="2"/>
  <c r="H311" i="2"/>
  <c r="F311" i="2"/>
  <c r="E311" i="2"/>
  <c r="H310" i="2"/>
  <c r="F310" i="2"/>
  <c r="E310" i="2"/>
  <c r="H309" i="2"/>
  <c r="F309" i="2"/>
  <c r="E309" i="2"/>
  <c r="H308" i="2"/>
  <c r="F308" i="2"/>
  <c r="E308" i="2"/>
  <c r="H307" i="2"/>
  <c r="F307" i="2"/>
  <c r="E307" i="2"/>
  <c r="H306" i="2"/>
  <c r="F306" i="2"/>
  <c r="E306" i="2"/>
  <c r="H305" i="2"/>
  <c r="F305" i="2"/>
  <c r="E305" i="2"/>
  <c r="H304" i="2"/>
  <c r="F304" i="2"/>
  <c r="E304" i="2"/>
  <c r="H303" i="2"/>
  <c r="F303" i="2"/>
  <c r="E303" i="2"/>
  <c r="H302" i="2"/>
  <c r="F302" i="2"/>
  <c r="E302" i="2"/>
  <c r="F301" i="2"/>
  <c r="E301" i="2"/>
  <c r="H300" i="2"/>
  <c r="F300" i="2"/>
  <c r="E300" i="2"/>
  <c r="G299" i="2"/>
  <c r="H298" i="2"/>
  <c r="F298" i="2"/>
  <c r="E298" i="2"/>
  <c r="H297" i="2"/>
  <c r="F297" i="2"/>
  <c r="E297" i="2"/>
  <c r="H296" i="2"/>
  <c r="F296" i="2"/>
  <c r="E296" i="2"/>
  <c r="H295" i="2"/>
  <c r="F295" i="2"/>
  <c r="E295" i="2"/>
  <c r="F294" i="2"/>
  <c r="E294" i="2"/>
  <c r="H293" i="2"/>
  <c r="F293" i="2"/>
  <c r="E293" i="2"/>
  <c r="G292" i="2"/>
  <c r="H291" i="2"/>
  <c r="F291" i="2"/>
  <c r="E291" i="2"/>
  <c r="H290" i="2"/>
  <c r="F290" i="2"/>
  <c r="E290" i="2"/>
  <c r="H289" i="2"/>
  <c r="F289" i="2"/>
  <c r="E289" i="2"/>
  <c r="H288" i="2"/>
  <c r="F288" i="2"/>
  <c r="E288" i="2"/>
  <c r="H287" i="2"/>
  <c r="F287" i="2"/>
  <c r="E287" i="2"/>
  <c r="H286" i="2"/>
  <c r="F286" i="2"/>
  <c r="E286" i="2"/>
  <c r="H285" i="2"/>
  <c r="F285" i="2"/>
  <c r="E285" i="2"/>
  <c r="H284" i="2"/>
  <c r="F284" i="2"/>
  <c r="E284" i="2"/>
  <c r="H283" i="2"/>
  <c r="F283" i="2"/>
  <c r="E283" i="2"/>
  <c r="H282" i="2"/>
  <c r="F282" i="2"/>
  <c r="E282" i="2"/>
  <c r="F281" i="2"/>
  <c r="E281" i="2"/>
  <c r="H280" i="2"/>
  <c r="F280" i="2"/>
  <c r="E280" i="2"/>
  <c r="G279" i="2"/>
  <c r="H278" i="2"/>
  <c r="F278" i="2"/>
  <c r="E278" i="2"/>
  <c r="H277" i="2"/>
  <c r="F277" i="2"/>
  <c r="E277" i="2"/>
  <c r="H276" i="2"/>
  <c r="F276" i="2"/>
  <c r="E276" i="2"/>
  <c r="H275" i="2"/>
  <c r="F275" i="2"/>
  <c r="E275" i="2"/>
  <c r="H274" i="2"/>
  <c r="F274" i="2"/>
  <c r="E274" i="2"/>
  <c r="F273" i="2"/>
  <c r="E273" i="2"/>
  <c r="H272" i="2"/>
  <c r="F272" i="2"/>
  <c r="E272" i="2"/>
  <c r="H271" i="2"/>
  <c r="F271" i="2"/>
  <c r="E271" i="2"/>
  <c r="H270" i="2"/>
  <c r="F270" i="2"/>
  <c r="E270" i="2"/>
  <c r="H269" i="2"/>
  <c r="F269" i="2"/>
  <c r="E269" i="2"/>
  <c r="H268" i="2"/>
  <c r="F268" i="2"/>
  <c r="E268" i="2"/>
  <c r="H267" i="2"/>
  <c r="F267" i="2"/>
  <c r="E267" i="2"/>
  <c r="H266" i="2"/>
  <c r="F266" i="2"/>
  <c r="E266" i="2"/>
  <c r="H265" i="2"/>
  <c r="F265" i="2"/>
  <c r="E265" i="2"/>
  <c r="H264" i="2"/>
  <c r="F264" i="2"/>
  <c r="E264" i="2"/>
  <c r="H263" i="2"/>
  <c r="F263" i="2"/>
  <c r="E263" i="2"/>
  <c r="H262" i="2"/>
  <c r="F262" i="2"/>
  <c r="E262" i="2"/>
  <c r="H261" i="2"/>
  <c r="F261" i="2"/>
  <c r="E261" i="2"/>
  <c r="H260" i="2"/>
  <c r="F260" i="2"/>
  <c r="E260" i="2"/>
  <c r="H259" i="2"/>
  <c r="F259" i="2"/>
  <c r="E259" i="2"/>
  <c r="H258" i="2"/>
  <c r="F258" i="2"/>
  <c r="E258" i="2"/>
  <c r="F257" i="2"/>
  <c r="E257" i="2"/>
  <c r="F256" i="2"/>
  <c r="E256" i="2"/>
  <c r="H255" i="2"/>
  <c r="F255" i="2"/>
  <c r="D255" i="2" s="1"/>
  <c r="G254" i="2"/>
  <c r="H253" i="2"/>
  <c r="F253" i="2"/>
  <c r="E253" i="2"/>
  <c r="H252" i="2"/>
  <c r="F252" i="2"/>
  <c r="E252" i="2"/>
  <c r="H251" i="2"/>
  <c r="F251" i="2"/>
  <c r="E251" i="2"/>
  <c r="F250" i="2"/>
  <c r="E250" i="2"/>
  <c r="H249" i="2"/>
  <c r="F249" i="2"/>
  <c r="E249" i="2"/>
  <c r="H248" i="2"/>
  <c r="F248" i="2"/>
  <c r="E248" i="2"/>
  <c r="H247" i="2"/>
  <c r="F247" i="2"/>
  <c r="E247" i="2"/>
  <c r="F246" i="2"/>
  <c r="E246" i="2"/>
  <c r="H245" i="2"/>
  <c r="F245" i="2"/>
  <c r="E245" i="2"/>
  <c r="F244" i="2"/>
  <c r="E244" i="2"/>
  <c r="H243" i="2"/>
  <c r="F243" i="2"/>
  <c r="E243" i="2"/>
  <c r="G242" i="2"/>
  <c r="H241" i="2"/>
  <c r="F241" i="2"/>
  <c r="E241" i="2"/>
  <c r="H240" i="2"/>
  <c r="F240" i="2"/>
  <c r="E240" i="2"/>
  <c r="F239" i="2"/>
  <c r="E239" i="2"/>
  <c r="H238" i="2"/>
  <c r="F238" i="2"/>
  <c r="E238" i="2"/>
  <c r="H237" i="2"/>
  <c r="F237" i="2"/>
  <c r="E237" i="2"/>
  <c r="G236" i="2"/>
  <c r="H235" i="2"/>
  <c r="F235" i="2"/>
  <c r="E235" i="2"/>
  <c r="F234" i="2"/>
  <c r="E234" i="2"/>
  <c r="H233" i="2"/>
  <c r="F233" i="2"/>
  <c r="E233" i="2"/>
  <c r="H232" i="2"/>
  <c r="F232" i="2"/>
  <c r="E232" i="2"/>
  <c r="H231" i="2"/>
  <c r="F231" i="2"/>
  <c r="E231" i="2"/>
  <c r="F230" i="2"/>
  <c r="E230" i="2"/>
  <c r="H229" i="2"/>
  <c r="F229" i="2"/>
  <c r="E229" i="2"/>
  <c r="H228" i="2"/>
  <c r="F228" i="2"/>
  <c r="E228" i="2"/>
  <c r="G227" i="2"/>
  <c r="H226" i="2"/>
  <c r="F226" i="2"/>
  <c r="E226" i="2"/>
  <c r="F225" i="2"/>
  <c r="E225" i="2"/>
  <c r="H224" i="2"/>
  <c r="F224" i="2"/>
  <c r="E224" i="2"/>
  <c r="H223" i="2"/>
  <c r="F223" i="2"/>
  <c r="E223" i="2"/>
  <c r="H222" i="2"/>
  <c r="F222" i="2"/>
  <c r="E222" i="2"/>
  <c r="F221" i="2"/>
  <c r="E221" i="2"/>
  <c r="H220" i="2"/>
  <c r="F220" i="2"/>
  <c r="E220" i="2"/>
  <c r="F219" i="2"/>
  <c r="E219" i="2"/>
  <c r="H218" i="2"/>
  <c r="F218" i="2"/>
  <c r="E218" i="2"/>
  <c r="G217" i="2"/>
  <c r="H216" i="2"/>
  <c r="F216" i="2"/>
  <c r="E216" i="2"/>
  <c r="H215" i="2"/>
  <c r="F215" i="2"/>
  <c r="E215" i="2"/>
  <c r="H214" i="2"/>
  <c r="F214" i="2"/>
  <c r="E214" i="2"/>
  <c r="F213" i="2"/>
  <c r="E213" i="2"/>
  <c r="H212" i="2"/>
  <c r="F212" i="2"/>
  <c r="E212" i="2"/>
  <c r="H211" i="2"/>
  <c r="F211" i="2"/>
  <c r="E211" i="2"/>
  <c r="F210" i="2"/>
  <c r="E210" i="2"/>
  <c r="H209" i="2"/>
  <c r="F209" i="2"/>
  <c r="E209" i="2"/>
  <c r="G208" i="2"/>
  <c r="H207" i="2"/>
  <c r="F207" i="2"/>
  <c r="E207" i="2"/>
  <c r="H206" i="2"/>
  <c r="F206" i="2"/>
  <c r="E206" i="2"/>
  <c r="H205" i="2"/>
  <c r="F205" i="2"/>
  <c r="E205" i="2"/>
  <c r="H204" i="2"/>
  <c r="F204" i="2"/>
  <c r="E204" i="2"/>
  <c r="H203" i="2"/>
  <c r="F203" i="2"/>
  <c r="E203" i="2"/>
  <c r="H202" i="2"/>
  <c r="F202" i="2"/>
  <c r="E202" i="2"/>
  <c r="H201" i="2"/>
  <c r="F201" i="2"/>
  <c r="E201" i="2"/>
  <c r="F200" i="2"/>
  <c r="E200" i="2"/>
  <c r="H199" i="2"/>
  <c r="F199" i="2"/>
  <c r="E199" i="2"/>
  <c r="H198" i="2"/>
  <c r="F198" i="2"/>
  <c r="E198" i="2"/>
  <c r="H197" i="2"/>
  <c r="F197" i="2"/>
  <c r="E197" i="2"/>
  <c r="H196" i="2"/>
  <c r="F196" i="2"/>
  <c r="E196" i="2"/>
  <c r="H195" i="2"/>
  <c r="F195" i="2"/>
  <c r="E195" i="2"/>
  <c r="H194" i="2"/>
  <c r="F194" i="2"/>
  <c r="E194" i="2"/>
  <c r="H193" i="2"/>
  <c r="F193" i="2"/>
  <c r="E193" i="2"/>
  <c r="H192" i="2"/>
  <c r="F192" i="2"/>
  <c r="E192" i="2"/>
  <c r="H191" i="2"/>
  <c r="F191" i="2"/>
  <c r="E191" i="2"/>
  <c r="H190" i="2"/>
  <c r="F190" i="2"/>
  <c r="E190" i="2"/>
  <c r="H189" i="2"/>
  <c r="F189" i="2"/>
  <c r="E189" i="2"/>
  <c r="G188" i="2"/>
  <c r="H187" i="2"/>
  <c r="F187" i="2"/>
  <c r="E187" i="2"/>
  <c r="F186" i="2"/>
  <c r="E186" i="2"/>
  <c r="H185" i="2"/>
  <c r="F185" i="2"/>
  <c r="E185" i="2"/>
  <c r="H184" i="2"/>
  <c r="F184" i="2"/>
  <c r="E184" i="2"/>
  <c r="H183" i="2"/>
  <c r="F183" i="2"/>
  <c r="E183" i="2"/>
  <c r="F182" i="2"/>
  <c r="E182" i="2"/>
  <c r="H181" i="2"/>
  <c r="F181" i="2"/>
  <c r="E181" i="2"/>
  <c r="H180" i="2"/>
  <c r="F180" i="2"/>
  <c r="E180" i="2"/>
  <c r="H179" i="2"/>
  <c r="F179" i="2"/>
  <c r="E179" i="2"/>
  <c r="F178" i="2"/>
  <c r="E178" i="2"/>
  <c r="H177" i="2"/>
  <c r="F177" i="2"/>
  <c r="E177" i="2"/>
  <c r="H176" i="2"/>
  <c r="F176" i="2"/>
  <c r="E176" i="2"/>
  <c r="G175" i="2"/>
  <c r="H174" i="2"/>
  <c r="F174" i="2"/>
  <c r="E174" i="2"/>
  <c r="H173" i="2"/>
  <c r="F173" i="2"/>
  <c r="E173" i="2"/>
  <c r="H172" i="2"/>
  <c r="F172" i="2"/>
  <c r="E172" i="2"/>
  <c r="H171" i="2"/>
  <c r="F171" i="2"/>
  <c r="E171" i="2"/>
  <c r="H170" i="2"/>
  <c r="F170" i="2"/>
  <c r="E170" i="2"/>
  <c r="F169" i="2"/>
  <c r="E169" i="2"/>
  <c r="H168" i="2"/>
  <c r="F168" i="2"/>
  <c r="E168" i="2"/>
  <c r="G167" i="2"/>
  <c r="H166" i="2"/>
  <c r="F166" i="2"/>
  <c r="E166" i="2"/>
  <c r="H165" i="2"/>
  <c r="F165" i="2"/>
  <c r="E165" i="2"/>
  <c r="H164" i="2"/>
  <c r="F164" i="2"/>
  <c r="E164" i="2"/>
  <c r="H163" i="2"/>
  <c r="F163" i="2"/>
  <c r="E163" i="2"/>
  <c r="H162" i="2"/>
  <c r="F162" i="2"/>
  <c r="E162" i="2"/>
  <c r="H161" i="2"/>
  <c r="F161" i="2"/>
  <c r="E161" i="2"/>
  <c r="H160" i="2"/>
  <c r="F160" i="2"/>
  <c r="E160" i="2"/>
  <c r="H159" i="2"/>
  <c r="F159" i="2"/>
  <c r="E159" i="2"/>
  <c r="H158" i="2"/>
  <c r="F158" i="2"/>
  <c r="E158" i="2"/>
  <c r="H157" i="2"/>
  <c r="F157" i="2"/>
  <c r="E157" i="2"/>
  <c r="H156" i="2"/>
  <c r="F156" i="2"/>
  <c r="E156" i="2"/>
  <c r="H155" i="2"/>
  <c r="F155" i="2"/>
  <c r="E155" i="2"/>
  <c r="H154" i="2"/>
  <c r="F154" i="2"/>
  <c r="E154" i="2"/>
  <c r="G153" i="2"/>
  <c r="H152" i="2"/>
  <c r="F152" i="2"/>
  <c r="E152" i="2"/>
  <c r="H151" i="2"/>
  <c r="F151" i="2"/>
  <c r="E151" i="2"/>
  <c r="H150" i="2"/>
  <c r="F150" i="2"/>
  <c r="E150" i="2"/>
  <c r="H149" i="2"/>
  <c r="F149" i="2"/>
  <c r="E149" i="2"/>
  <c r="H148" i="2"/>
  <c r="F148" i="2"/>
  <c r="E148" i="2"/>
  <c r="H147" i="2"/>
  <c r="F147" i="2"/>
  <c r="E147" i="2"/>
  <c r="F146" i="2"/>
  <c r="E146" i="2"/>
  <c r="H145" i="2"/>
  <c r="F145" i="2"/>
  <c r="E145" i="2"/>
  <c r="H144" i="2"/>
  <c r="F144" i="2"/>
  <c r="E144" i="2"/>
  <c r="H143" i="2"/>
  <c r="F143" i="2"/>
  <c r="E143" i="2"/>
  <c r="F142" i="2"/>
  <c r="E142" i="2"/>
  <c r="H141" i="2"/>
  <c r="F141" i="2"/>
  <c r="E141" i="2"/>
  <c r="G140" i="2"/>
  <c r="H139" i="2"/>
  <c r="F139" i="2"/>
  <c r="E139" i="2"/>
  <c r="H138" i="2"/>
  <c r="F138" i="2"/>
  <c r="E138" i="2"/>
  <c r="H137" i="2"/>
  <c r="F137" i="2"/>
  <c r="E137" i="2"/>
  <c r="H136" i="2"/>
  <c r="F136" i="2"/>
  <c r="E136" i="2"/>
  <c r="H135" i="2"/>
  <c r="F135" i="2"/>
  <c r="E135" i="2"/>
  <c r="H134" i="2"/>
  <c r="F134" i="2"/>
  <c r="E134" i="2"/>
  <c r="H133" i="2"/>
  <c r="F133" i="2"/>
  <c r="E133" i="2"/>
  <c r="H132" i="2"/>
  <c r="F132" i="2"/>
  <c r="E132" i="2"/>
  <c r="H131" i="2"/>
  <c r="F131" i="2"/>
  <c r="E131" i="2"/>
  <c r="G130" i="2"/>
  <c r="F129" i="2"/>
  <c r="E129" i="2"/>
  <c r="H128" i="2"/>
  <c r="F128" i="2"/>
  <c r="E128" i="2"/>
  <c r="H127" i="2"/>
  <c r="F127" i="2"/>
  <c r="E127" i="2"/>
  <c r="H126" i="2"/>
  <c r="F126" i="2"/>
  <c r="E126" i="2"/>
  <c r="H125" i="2"/>
  <c r="F125" i="2"/>
  <c r="E125" i="2"/>
  <c r="H124" i="2"/>
  <c r="F124" i="2"/>
  <c r="E124" i="2"/>
  <c r="H123" i="2"/>
  <c r="F123" i="2"/>
  <c r="E123" i="2"/>
  <c r="H122" i="2"/>
  <c r="F122" i="2"/>
  <c r="E122" i="2"/>
  <c r="F121" i="2"/>
  <c r="E121" i="2"/>
  <c r="H120" i="2"/>
  <c r="F120" i="2"/>
  <c r="E120" i="2"/>
  <c r="G119" i="2"/>
  <c r="H118" i="2"/>
  <c r="F118" i="2"/>
  <c r="E118" i="2"/>
  <c r="H117" i="2"/>
  <c r="F117" i="2"/>
  <c r="E117" i="2"/>
  <c r="H116" i="2"/>
  <c r="F116" i="2"/>
  <c r="E116" i="2"/>
  <c r="H115" i="2"/>
  <c r="F115" i="2"/>
  <c r="E115" i="2"/>
  <c r="H114" i="2"/>
  <c r="F114" i="2"/>
  <c r="E114" i="2"/>
  <c r="H113" i="2"/>
  <c r="F113" i="2"/>
  <c r="E113" i="2"/>
  <c r="F112" i="2"/>
  <c r="E112" i="2"/>
  <c r="H111" i="2"/>
  <c r="F111" i="2"/>
  <c r="E111" i="2"/>
  <c r="G110" i="2"/>
  <c r="H109" i="2"/>
  <c r="F109" i="2"/>
  <c r="E109" i="2"/>
  <c r="H108" i="2"/>
  <c r="F108" i="2"/>
  <c r="E108" i="2"/>
  <c r="H107" i="2"/>
  <c r="F107" i="2"/>
  <c r="E107" i="2"/>
  <c r="H106" i="2"/>
  <c r="F106" i="2"/>
  <c r="E106" i="2"/>
  <c r="H105" i="2"/>
  <c r="F105" i="2"/>
  <c r="E105" i="2"/>
  <c r="H104" i="2"/>
  <c r="F104" i="2"/>
  <c r="E104" i="2"/>
  <c r="H103" i="2"/>
  <c r="F103" i="2"/>
  <c r="E103" i="2"/>
  <c r="H102" i="2"/>
  <c r="F102" i="2"/>
  <c r="E102" i="2"/>
  <c r="F101" i="2"/>
  <c r="E101" i="2"/>
  <c r="G100" i="2"/>
  <c r="H99" i="2"/>
  <c r="F99" i="2"/>
  <c r="E99" i="2"/>
  <c r="H98" i="2"/>
  <c r="F98" i="2"/>
  <c r="E98" i="2"/>
  <c r="H97" i="2"/>
  <c r="F97" i="2"/>
  <c r="E97" i="2"/>
  <c r="F96" i="2"/>
  <c r="E96" i="2"/>
  <c r="H95" i="2"/>
  <c r="F95" i="2"/>
  <c r="E95" i="2"/>
  <c r="G94" i="2"/>
  <c r="H93" i="2"/>
  <c r="F93" i="2"/>
  <c r="E93" i="2"/>
  <c r="H92" i="2"/>
  <c r="F92" i="2"/>
  <c r="E92" i="2"/>
  <c r="F91" i="2"/>
  <c r="E91" i="2"/>
  <c r="H90" i="2"/>
  <c r="F90" i="2"/>
  <c r="E90" i="2"/>
  <c r="H89" i="2"/>
  <c r="F89" i="2"/>
  <c r="E89" i="2"/>
  <c r="H88" i="2"/>
  <c r="F88" i="2"/>
  <c r="E88" i="2"/>
  <c r="F87" i="2"/>
  <c r="E87" i="2"/>
  <c r="H86" i="2"/>
  <c r="F86" i="2"/>
  <c r="E86" i="2"/>
  <c r="H85" i="2"/>
  <c r="F85" i="2"/>
  <c r="E85" i="2"/>
  <c r="F84" i="2"/>
  <c r="E84" i="2"/>
  <c r="H83" i="2"/>
  <c r="F83" i="2"/>
  <c r="E83" i="2"/>
  <c r="G82" i="2"/>
  <c r="H81" i="2"/>
  <c r="F81" i="2"/>
  <c r="E81" i="2"/>
  <c r="H80" i="2"/>
  <c r="F80" i="2"/>
  <c r="E80" i="2"/>
  <c r="H79" i="2"/>
  <c r="F79" i="2"/>
  <c r="E79" i="2"/>
  <c r="H78" i="2"/>
  <c r="F78" i="2"/>
  <c r="E78" i="2"/>
  <c r="H77" i="2"/>
  <c r="F77" i="2"/>
  <c r="E77" i="2"/>
  <c r="H76" i="2"/>
  <c r="F76" i="2"/>
  <c r="E76" i="2"/>
  <c r="H75" i="2"/>
  <c r="F75" i="2"/>
  <c r="E75" i="2"/>
  <c r="H74" i="2"/>
  <c r="F74" i="2"/>
  <c r="E74" i="2"/>
  <c r="H73" i="2"/>
  <c r="F73" i="2"/>
  <c r="E73" i="2"/>
  <c r="H72" i="2"/>
  <c r="F72" i="2"/>
  <c r="E72" i="2"/>
  <c r="H71" i="2"/>
  <c r="F71" i="2"/>
  <c r="E71" i="2"/>
  <c r="H70" i="2"/>
  <c r="F70" i="2"/>
  <c r="E70" i="2"/>
  <c r="G69" i="2"/>
  <c r="H68" i="2"/>
  <c r="F68" i="2"/>
  <c r="E68" i="2"/>
  <c r="H67" i="2"/>
  <c r="F67" i="2"/>
  <c r="E67" i="2"/>
  <c r="H66" i="2"/>
  <c r="F66" i="2"/>
  <c r="E66" i="2"/>
  <c r="H65" i="2"/>
  <c r="F65" i="2"/>
  <c r="E65" i="2"/>
  <c r="H64" i="2"/>
  <c r="F64" i="2"/>
  <c r="E64" i="2"/>
  <c r="H63" i="2"/>
  <c r="F63" i="2"/>
  <c r="E63" i="2"/>
  <c r="H62" i="2"/>
  <c r="F62" i="2"/>
  <c r="E62" i="2"/>
  <c r="H61" i="2"/>
  <c r="F61" i="2"/>
  <c r="E61" i="2"/>
  <c r="H60" i="2"/>
  <c r="F60" i="2"/>
  <c r="E60" i="2"/>
  <c r="F59" i="2"/>
  <c r="E59" i="2"/>
  <c r="H58" i="2"/>
  <c r="F58" i="2"/>
  <c r="E58" i="2"/>
  <c r="G57" i="2"/>
  <c r="H56" i="2"/>
  <c r="F56" i="2"/>
  <c r="E56" i="2"/>
  <c r="H55" i="2"/>
  <c r="F55" i="2"/>
  <c r="E55" i="2"/>
  <c r="H54" i="2"/>
  <c r="F54" i="2"/>
  <c r="E54" i="2"/>
  <c r="H53" i="2"/>
  <c r="F53" i="2"/>
  <c r="E53" i="2"/>
  <c r="H52" i="2"/>
  <c r="F52" i="2"/>
  <c r="E52" i="2"/>
  <c r="H51" i="2"/>
  <c r="F51" i="2"/>
  <c r="E51" i="2"/>
  <c r="H50" i="2"/>
  <c r="F50" i="2"/>
  <c r="E50" i="2"/>
  <c r="H49" i="2"/>
  <c r="F49" i="2"/>
  <c r="E49" i="2"/>
  <c r="H48" i="2"/>
  <c r="F48" i="2"/>
  <c r="D48" i="2" s="1"/>
  <c r="H47" i="2"/>
  <c r="F47" i="2"/>
  <c r="E47" i="2"/>
  <c r="H46" i="2"/>
  <c r="F46" i="2"/>
  <c r="E46" i="2"/>
  <c r="F45" i="2"/>
  <c r="E45" i="2"/>
  <c r="H44" i="2"/>
  <c r="F44" i="2"/>
  <c r="E44" i="2"/>
  <c r="G43" i="2"/>
  <c r="H42" i="2"/>
  <c r="F42" i="2"/>
  <c r="E42" i="2"/>
  <c r="H41" i="2"/>
  <c r="F41" i="2"/>
  <c r="E41" i="2"/>
  <c r="H40" i="2"/>
  <c r="F40" i="2"/>
  <c r="E40" i="2"/>
  <c r="H39" i="2"/>
  <c r="F39" i="2"/>
  <c r="E39" i="2"/>
  <c r="H38" i="2"/>
  <c r="F38" i="2"/>
  <c r="E38" i="2"/>
  <c r="H37" i="2"/>
  <c r="F37" i="2"/>
  <c r="E37" i="2"/>
  <c r="H36" i="2"/>
  <c r="F36" i="2"/>
  <c r="E36" i="2"/>
  <c r="H35" i="2"/>
  <c r="F35" i="2"/>
  <c r="E35" i="2"/>
  <c r="H34" i="2"/>
  <c r="F34" i="2"/>
  <c r="E34" i="2"/>
  <c r="H33" i="2"/>
  <c r="F33" i="2"/>
  <c r="E33" i="2"/>
  <c r="H32" i="2"/>
  <c r="F32" i="2"/>
  <c r="E32" i="2"/>
  <c r="H31" i="2"/>
  <c r="F31" i="2"/>
  <c r="E31" i="2"/>
  <c r="F30" i="2"/>
  <c r="E30" i="2"/>
  <c r="H29" i="2"/>
  <c r="F29" i="2"/>
  <c r="E29" i="2"/>
  <c r="G28" i="2"/>
  <c r="H27" i="2"/>
  <c r="F27" i="2"/>
  <c r="E27" i="2"/>
  <c r="H26" i="2"/>
  <c r="F26" i="2"/>
  <c r="E26" i="2"/>
  <c r="H25" i="2"/>
  <c r="F25" i="2"/>
  <c r="E25" i="2"/>
  <c r="H24" i="2"/>
  <c r="F24" i="2"/>
  <c r="E24" i="2"/>
  <c r="H23" i="2"/>
  <c r="F23" i="2"/>
  <c r="E23" i="2"/>
  <c r="H22" i="2"/>
  <c r="F22" i="2"/>
  <c r="E22" i="2"/>
  <c r="H21" i="2"/>
  <c r="F21" i="2"/>
  <c r="E21" i="2"/>
  <c r="H20" i="2"/>
  <c r="F20" i="2"/>
  <c r="E20" i="2"/>
  <c r="H19" i="2"/>
  <c r="F19" i="2"/>
  <c r="E19" i="2"/>
  <c r="H18" i="2"/>
  <c r="F18" i="2"/>
  <c r="E18" i="2"/>
  <c r="H17" i="2"/>
  <c r="F17" i="2"/>
  <c r="E17" i="2"/>
  <c r="H16" i="2"/>
  <c r="F16" i="2"/>
  <c r="E16" i="2"/>
  <c r="H15" i="2"/>
  <c r="F15" i="2"/>
  <c r="E15" i="2"/>
  <c r="H14" i="2"/>
  <c r="F14" i="2"/>
  <c r="E14" i="2"/>
  <c r="D219" i="2" l="1"/>
  <c r="D328" i="2"/>
  <c r="D66" i="2"/>
  <c r="D271" i="2"/>
  <c r="C271" i="2" s="1"/>
  <c r="D266" i="3" s="1"/>
  <c r="C266" i="3" s="1"/>
  <c r="D288" i="2"/>
  <c r="C288" i="2" s="1"/>
  <c r="D283" i="3" s="1"/>
  <c r="C283" i="3" s="1"/>
  <c r="D80" i="2"/>
  <c r="D287" i="2"/>
  <c r="D327" i="2"/>
  <c r="C327" i="2" s="1"/>
  <c r="D322" i="3" s="1"/>
  <c r="C322" i="3" s="1"/>
  <c r="D315" i="2"/>
  <c r="D180" i="2"/>
  <c r="C180" i="2" s="1"/>
  <c r="D175" i="3" s="1"/>
  <c r="C175" i="3" s="1"/>
  <c r="D78" i="2"/>
  <c r="C78" i="2" s="1"/>
  <c r="D73" i="3" s="1"/>
  <c r="C73" i="3" s="1"/>
  <c r="D51" i="2"/>
  <c r="C51" i="2" s="1"/>
  <c r="D46" i="3" s="1"/>
  <c r="C46" i="3" s="1"/>
  <c r="D266" i="2"/>
  <c r="D19" i="2"/>
  <c r="D30" i="2"/>
  <c r="D33" i="2"/>
  <c r="C33" i="2" s="1"/>
  <c r="D28" i="3" s="1"/>
  <c r="C28" i="3" s="1"/>
  <c r="D194" i="2"/>
  <c r="C194" i="2" s="1"/>
  <c r="D189" i="3" s="1"/>
  <c r="C189" i="3" s="1"/>
  <c r="D205" i="2"/>
  <c r="D214" i="2"/>
  <c r="D241" i="2"/>
  <c r="C241" i="2" s="1"/>
  <c r="D236" i="3" s="1"/>
  <c r="C236" i="3" s="1"/>
  <c r="D89" i="2"/>
  <c r="C89" i="2" s="1"/>
  <c r="D84" i="3" s="1"/>
  <c r="C84" i="3" s="1"/>
  <c r="D247" i="2"/>
  <c r="C247" i="2" s="1"/>
  <c r="D242" i="3" s="1"/>
  <c r="C242" i="3" s="1"/>
  <c r="D262" i="2"/>
  <c r="C262" i="2" s="1"/>
  <c r="D257" i="3" s="1"/>
  <c r="C257" i="3" s="1"/>
  <c r="D42" i="2"/>
  <c r="C42" i="2" s="1"/>
  <c r="D37" i="3" s="1"/>
  <c r="C37" i="3" s="1"/>
  <c r="D65" i="2"/>
  <c r="C65" i="2" s="1"/>
  <c r="D60" i="3" s="1"/>
  <c r="C60" i="3" s="1"/>
  <c r="D311" i="2"/>
  <c r="D320" i="2"/>
  <c r="D74" i="2"/>
  <c r="C74" i="2" s="1"/>
  <c r="D69" i="3" s="1"/>
  <c r="C69" i="3" s="1"/>
  <c r="D184" i="2"/>
  <c r="C184" i="2" s="1"/>
  <c r="D179" i="3" s="1"/>
  <c r="C179" i="3" s="1"/>
  <c r="D252" i="2"/>
  <c r="D282" i="2"/>
  <c r="C282" i="2" s="1"/>
  <c r="D277" i="3" s="1"/>
  <c r="C277" i="3" s="1"/>
  <c r="D25" i="2"/>
  <c r="C25" i="2" s="1"/>
  <c r="D20" i="3" s="1"/>
  <c r="C20" i="3" s="1"/>
  <c r="D135" i="2"/>
  <c r="C135" i="2" s="1"/>
  <c r="D130" i="3" s="1"/>
  <c r="C130" i="3" s="1"/>
  <c r="D139" i="2"/>
  <c r="C139" i="2" s="1"/>
  <c r="D134" i="3" s="1"/>
  <c r="C134" i="3" s="1"/>
  <c r="D302" i="2"/>
  <c r="C302" i="2" s="1"/>
  <c r="D297" i="3" s="1"/>
  <c r="C297" i="3" s="1"/>
  <c r="D310" i="2"/>
  <c r="C310" i="2" s="1"/>
  <c r="D305" i="3" s="1"/>
  <c r="C305" i="3" s="1"/>
  <c r="D144" i="2"/>
  <c r="C144" i="2" s="1"/>
  <c r="D139" i="3" s="1"/>
  <c r="C139" i="3" s="1"/>
  <c r="D170" i="2"/>
  <c r="D14" i="2"/>
  <c r="C14" i="2" s="1"/>
  <c r="D9" i="3" s="1"/>
  <c r="D36" i="2"/>
  <c r="C36" i="2" s="1"/>
  <c r="D31" i="3" s="1"/>
  <c r="C31" i="3" s="1"/>
  <c r="D40" i="2"/>
  <c r="C40" i="2" s="1"/>
  <c r="D35" i="3" s="1"/>
  <c r="C35" i="3" s="1"/>
  <c r="D73" i="2"/>
  <c r="D104" i="2"/>
  <c r="C104" i="2" s="1"/>
  <c r="D99" i="3" s="1"/>
  <c r="C99" i="3" s="1"/>
  <c r="D108" i="2"/>
  <c r="C108" i="2" s="1"/>
  <c r="D103" i="3" s="1"/>
  <c r="C103" i="3" s="1"/>
  <c r="D112" i="2"/>
  <c r="D115" i="2"/>
  <c r="C115" i="2" s="1"/>
  <c r="D110" i="3" s="1"/>
  <c r="C110" i="3" s="1"/>
  <c r="D54" i="2"/>
  <c r="C54" i="2" s="1"/>
  <c r="D49" i="3" s="1"/>
  <c r="C49" i="3" s="1"/>
  <c r="D105" i="2"/>
  <c r="C105" i="2" s="1"/>
  <c r="D100" i="3" s="1"/>
  <c r="C100" i="3" s="1"/>
  <c r="D109" i="2"/>
  <c r="C109" i="2" s="1"/>
  <c r="D104" i="3" s="1"/>
  <c r="C104" i="3" s="1"/>
  <c r="D127" i="2"/>
  <c r="D148" i="2"/>
  <c r="C148" i="2" s="1"/>
  <c r="D143" i="3" s="1"/>
  <c r="C143" i="3" s="1"/>
  <c r="D152" i="2"/>
  <c r="C152" i="2" s="1"/>
  <c r="D147" i="3" s="1"/>
  <c r="C147" i="3" s="1"/>
  <c r="D172" i="2"/>
  <c r="C172" i="2" s="1"/>
  <c r="D167" i="3" s="1"/>
  <c r="C167" i="3" s="1"/>
  <c r="D268" i="2"/>
  <c r="D303" i="2"/>
  <c r="C303" i="2" s="1"/>
  <c r="D298" i="3" s="1"/>
  <c r="C298" i="3" s="1"/>
  <c r="D17" i="2"/>
  <c r="C17" i="2" s="1"/>
  <c r="D12" i="3" s="1"/>
  <c r="C12" i="3" s="1"/>
  <c r="D21" i="2"/>
  <c r="C21" i="2" s="1"/>
  <c r="D16" i="3" s="1"/>
  <c r="C16" i="3" s="1"/>
  <c r="D46" i="2"/>
  <c r="C46" i="2" s="1"/>
  <c r="D41" i="3" s="1"/>
  <c r="C41" i="3" s="1"/>
  <c r="D49" i="2"/>
  <c r="C49" i="2" s="1"/>
  <c r="D44" i="3" s="1"/>
  <c r="C44" i="3" s="1"/>
  <c r="D68" i="2"/>
  <c r="C68" i="2" s="1"/>
  <c r="D63" i="3" s="1"/>
  <c r="C63" i="3" s="1"/>
  <c r="D81" i="2"/>
  <c r="C81" i="2" s="1"/>
  <c r="D76" i="3" s="1"/>
  <c r="C76" i="3" s="1"/>
  <c r="D85" i="2"/>
  <c r="C85" i="2" s="1"/>
  <c r="D80" i="3" s="1"/>
  <c r="C80" i="3" s="1"/>
  <c r="D174" i="2"/>
  <c r="C174" i="2" s="1"/>
  <c r="D169" i="3" s="1"/>
  <c r="C169" i="3" s="1"/>
  <c r="D178" i="2"/>
  <c r="D193" i="2"/>
  <c r="D200" i="2"/>
  <c r="D223" i="2"/>
  <c r="C223" i="2" s="1"/>
  <c r="D218" i="3" s="1"/>
  <c r="C218" i="3" s="1"/>
  <c r="D226" i="2"/>
  <c r="C226" i="2" s="1"/>
  <c r="D221" i="3" s="1"/>
  <c r="C221" i="3" s="1"/>
  <c r="D250" i="2"/>
  <c r="C252" i="2"/>
  <c r="D247" i="3" s="1"/>
  <c r="C247" i="3" s="1"/>
  <c r="D278" i="2"/>
  <c r="C278" i="2" s="1"/>
  <c r="D273" i="3" s="1"/>
  <c r="C273" i="3" s="1"/>
  <c r="C315" i="2"/>
  <c r="D310" i="3" s="1"/>
  <c r="C310" i="3" s="1"/>
  <c r="D16" i="2"/>
  <c r="D34" i="2"/>
  <c r="C34" i="2" s="1"/>
  <c r="D29" i="3" s="1"/>
  <c r="C29" i="3" s="1"/>
  <c r="D52" i="2"/>
  <c r="C52" i="2" s="1"/>
  <c r="D47" i="3" s="1"/>
  <c r="C47" i="3" s="1"/>
  <c r="D56" i="2"/>
  <c r="C56" i="2" s="1"/>
  <c r="D51" i="3" s="1"/>
  <c r="C51" i="3" s="1"/>
  <c r="D63" i="2"/>
  <c r="C63" i="2" s="1"/>
  <c r="D58" i="3" s="1"/>
  <c r="C58" i="3" s="1"/>
  <c r="D71" i="2"/>
  <c r="C71" i="2" s="1"/>
  <c r="D66" i="3" s="1"/>
  <c r="D93" i="2"/>
  <c r="C93" i="2" s="1"/>
  <c r="D88" i="3" s="1"/>
  <c r="C88" i="3" s="1"/>
  <c r="D99" i="2"/>
  <c r="C99" i="2" s="1"/>
  <c r="D94" i="3" s="1"/>
  <c r="C94" i="3" s="1"/>
  <c r="D103" i="2"/>
  <c r="D107" i="2"/>
  <c r="C107" i="2" s="1"/>
  <c r="D102" i="3" s="1"/>
  <c r="C102" i="3" s="1"/>
  <c r="D121" i="2"/>
  <c r="D124" i="2"/>
  <c r="C124" i="2" s="1"/>
  <c r="D119" i="3" s="1"/>
  <c r="C119" i="3" s="1"/>
  <c r="D146" i="2"/>
  <c r="D149" i="2"/>
  <c r="C149" i="2" s="1"/>
  <c r="D144" i="3" s="1"/>
  <c r="C144" i="3" s="1"/>
  <c r="D173" i="2"/>
  <c r="C173" i="2" s="1"/>
  <c r="D168" i="3" s="1"/>
  <c r="C168" i="3" s="1"/>
  <c r="D235" i="2"/>
  <c r="C235" i="2" s="1"/>
  <c r="D230" i="3" s="1"/>
  <c r="C230" i="3" s="1"/>
  <c r="D269" i="2"/>
  <c r="C269" i="2" s="1"/>
  <c r="D264" i="3" s="1"/>
  <c r="C264" i="3" s="1"/>
  <c r="D283" i="2"/>
  <c r="C283" i="2" s="1"/>
  <c r="D278" i="3" s="1"/>
  <c r="C278" i="3" s="1"/>
  <c r="D291" i="2"/>
  <c r="C291" i="2" s="1"/>
  <c r="D286" i="3" s="1"/>
  <c r="C286" i="3" s="1"/>
  <c r="D304" i="2"/>
  <c r="C304" i="2" s="1"/>
  <c r="D299" i="3" s="1"/>
  <c r="C299" i="3" s="1"/>
  <c r="D309" i="2"/>
  <c r="C309" i="2" s="1"/>
  <c r="D304" i="3" s="1"/>
  <c r="C304" i="3" s="1"/>
  <c r="D329" i="2"/>
  <c r="C329" i="2" s="1"/>
  <c r="D324" i="3" s="1"/>
  <c r="C324" i="3" s="1"/>
  <c r="D22" i="2"/>
  <c r="C22" i="2" s="1"/>
  <c r="D17" i="3" s="1"/>
  <c r="C17" i="3" s="1"/>
  <c r="D27" i="2"/>
  <c r="C27" i="2" s="1"/>
  <c r="D22" i="3" s="1"/>
  <c r="C22" i="3" s="1"/>
  <c r="D35" i="2"/>
  <c r="C35" i="2" s="1"/>
  <c r="D30" i="3" s="1"/>
  <c r="C30" i="3" s="1"/>
  <c r="D39" i="2"/>
  <c r="C39" i="2" s="1"/>
  <c r="D34" i="3" s="1"/>
  <c r="C34" i="3" s="1"/>
  <c r="D47" i="2"/>
  <c r="D55" i="2"/>
  <c r="C55" i="2" s="1"/>
  <c r="D50" i="3" s="1"/>
  <c r="C50" i="3" s="1"/>
  <c r="D59" i="2"/>
  <c r="D62" i="2"/>
  <c r="C62" i="2" s="1"/>
  <c r="D57" i="3" s="1"/>
  <c r="C57" i="3" s="1"/>
  <c r="D67" i="2"/>
  <c r="C67" i="2" s="1"/>
  <c r="D62" i="3" s="1"/>
  <c r="C62" i="3" s="1"/>
  <c r="D90" i="2"/>
  <c r="C90" i="2" s="1"/>
  <c r="D85" i="3" s="1"/>
  <c r="C85" i="3" s="1"/>
  <c r="F100" i="2"/>
  <c r="D128" i="2"/>
  <c r="C128" i="2" s="1"/>
  <c r="D123" i="3" s="1"/>
  <c r="C123" i="3" s="1"/>
  <c r="D136" i="2"/>
  <c r="C136" i="2" s="1"/>
  <c r="D131" i="3" s="1"/>
  <c r="C131" i="3" s="1"/>
  <c r="D150" i="2"/>
  <c r="C150" i="2" s="1"/>
  <c r="D145" i="3" s="1"/>
  <c r="C145" i="3" s="1"/>
  <c r="D163" i="2"/>
  <c r="D182" i="2"/>
  <c r="D202" i="2"/>
  <c r="C202" i="2" s="1"/>
  <c r="D197" i="3" s="1"/>
  <c r="C197" i="3" s="1"/>
  <c r="D210" i="2"/>
  <c r="D213" i="2"/>
  <c r="D232" i="2"/>
  <c r="C232" i="2" s="1"/>
  <c r="D227" i="3" s="1"/>
  <c r="C227" i="3" s="1"/>
  <c r="D246" i="2"/>
  <c r="D248" i="2"/>
  <c r="C248" i="2" s="1"/>
  <c r="D243" i="3" s="1"/>
  <c r="C243" i="3" s="1"/>
  <c r="D251" i="2"/>
  <c r="C251" i="2" s="1"/>
  <c r="D246" i="3" s="1"/>
  <c r="C246" i="3" s="1"/>
  <c r="D258" i="2"/>
  <c r="C258" i="2" s="1"/>
  <c r="D253" i="3" s="1"/>
  <c r="C253" i="3" s="1"/>
  <c r="D261" i="2"/>
  <c r="C261" i="2" s="1"/>
  <c r="D256" i="3" s="1"/>
  <c r="C256" i="3" s="1"/>
  <c r="D270" i="2"/>
  <c r="C270" i="2" s="1"/>
  <c r="D265" i="3" s="1"/>
  <c r="C265" i="3" s="1"/>
  <c r="D272" i="2"/>
  <c r="C272" i="2" s="1"/>
  <c r="D267" i="3" s="1"/>
  <c r="C267" i="3" s="1"/>
  <c r="D274" i="2"/>
  <c r="C274" i="2" s="1"/>
  <c r="D269" i="3" s="1"/>
  <c r="C269" i="3" s="1"/>
  <c r="D275" i="2"/>
  <c r="D276" i="2"/>
  <c r="C276" i="2" s="1"/>
  <c r="D271" i="3" s="1"/>
  <c r="C271" i="3" s="1"/>
  <c r="D284" i="2"/>
  <c r="C284" i="2" s="1"/>
  <c r="D279" i="3" s="1"/>
  <c r="C279" i="3" s="1"/>
  <c r="D298" i="2"/>
  <c r="C298" i="2" s="1"/>
  <c r="D293" i="3" s="1"/>
  <c r="C293" i="3" s="1"/>
  <c r="D307" i="2"/>
  <c r="C307" i="2" s="1"/>
  <c r="D302" i="3" s="1"/>
  <c r="C302" i="3" s="1"/>
  <c r="D308" i="2"/>
  <c r="C308" i="2" s="1"/>
  <c r="D303" i="3" s="1"/>
  <c r="C303" i="3" s="1"/>
  <c r="D330" i="2"/>
  <c r="C330" i="2" s="1"/>
  <c r="D325" i="3" s="1"/>
  <c r="C325" i="3" s="1"/>
  <c r="G333" i="2"/>
  <c r="C66" i="2"/>
  <c r="D61" i="3" s="1"/>
  <c r="C61" i="3" s="1"/>
  <c r="D20" i="2"/>
  <c r="C20" i="2" s="1"/>
  <c r="D15" i="3" s="1"/>
  <c r="C15" i="3" s="1"/>
  <c r="D24" i="2"/>
  <c r="C24" i="2" s="1"/>
  <c r="D19" i="3" s="1"/>
  <c r="C19" i="3" s="1"/>
  <c r="D32" i="2"/>
  <c r="C32" i="2" s="1"/>
  <c r="D27" i="3" s="1"/>
  <c r="C27" i="3" s="1"/>
  <c r="D37" i="2"/>
  <c r="C37" i="2" s="1"/>
  <c r="D32" i="3" s="1"/>
  <c r="C32" i="3" s="1"/>
  <c r="D38" i="2"/>
  <c r="C38" i="2" s="1"/>
  <c r="D33" i="3" s="1"/>
  <c r="C33" i="3" s="1"/>
  <c r="D60" i="2"/>
  <c r="C60" i="2" s="1"/>
  <c r="D55" i="3" s="1"/>
  <c r="C55" i="3" s="1"/>
  <c r="D61" i="2"/>
  <c r="C61" i="2" s="1"/>
  <c r="D56" i="3" s="1"/>
  <c r="C56" i="3" s="1"/>
  <c r="D88" i="2"/>
  <c r="C88" i="2" s="1"/>
  <c r="D83" i="3" s="1"/>
  <c r="C83" i="3" s="1"/>
  <c r="D98" i="2"/>
  <c r="C98" i="2" s="1"/>
  <c r="D93" i="3" s="1"/>
  <c r="C93" i="3" s="1"/>
  <c r="D117" i="2"/>
  <c r="C117" i="2" s="1"/>
  <c r="D112" i="3" s="1"/>
  <c r="C112" i="3" s="1"/>
  <c r="D118" i="2"/>
  <c r="C118" i="2" s="1"/>
  <c r="D113" i="3" s="1"/>
  <c r="C113" i="3" s="1"/>
  <c r="D125" i="2"/>
  <c r="C125" i="2" s="1"/>
  <c r="D120" i="3" s="1"/>
  <c r="C120" i="3" s="1"/>
  <c r="D145" i="2"/>
  <c r="C145" i="2" s="1"/>
  <c r="D140" i="3" s="1"/>
  <c r="C140" i="3" s="1"/>
  <c r="D156" i="2"/>
  <c r="C156" i="2" s="1"/>
  <c r="D151" i="3" s="1"/>
  <c r="C151" i="3" s="1"/>
  <c r="D157" i="2"/>
  <c r="C157" i="2" s="1"/>
  <c r="D152" i="3" s="1"/>
  <c r="C152" i="3" s="1"/>
  <c r="D160" i="2"/>
  <c r="C160" i="2" s="1"/>
  <c r="D155" i="3" s="1"/>
  <c r="C155" i="3" s="1"/>
  <c r="D161" i="2"/>
  <c r="C161" i="2" s="1"/>
  <c r="D156" i="3" s="1"/>
  <c r="C156" i="3" s="1"/>
  <c r="D164" i="2"/>
  <c r="C164" i="2" s="1"/>
  <c r="D159" i="3" s="1"/>
  <c r="C159" i="3" s="1"/>
  <c r="D165" i="2"/>
  <c r="D187" i="2"/>
  <c r="C187" i="2" s="1"/>
  <c r="D182" i="3" s="1"/>
  <c r="C182" i="3" s="1"/>
  <c r="D192" i="2"/>
  <c r="C192" i="2" s="1"/>
  <c r="D187" i="3" s="1"/>
  <c r="C187" i="3" s="1"/>
  <c r="D197" i="2"/>
  <c r="C197" i="2" s="1"/>
  <c r="D192" i="3" s="1"/>
  <c r="C192" i="3" s="1"/>
  <c r="D201" i="2"/>
  <c r="C201" i="2" s="1"/>
  <c r="D196" i="3" s="1"/>
  <c r="C196" i="3" s="1"/>
  <c r="D222" i="2"/>
  <c r="C222" i="2" s="1"/>
  <c r="D217" i="3" s="1"/>
  <c r="C217" i="3" s="1"/>
  <c r="D230" i="2"/>
  <c r="D240" i="2"/>
  <c r="C240" i="2" s="1"/>
  <c r="D235" i="3" s="1"/>
  <c r="C235" i="3" s="1"/>
  <c r="D260" i="2"/>
  <c r="C260" i="2" s="1"/>
  <c r="D255" i="3" s="1"/>
  <c r="C255" i="3" s="1"/>
  <c r="D263" i="2"/>
  <c r="C263" i="2" s="1"/>
  <c r="D258" i="3" s="1"/>
  <c r="C258" i="3" s="1"/>
  <c r="D295" i="2"/>
  <c r="C295" i="2" s="1"/>
  <c r="D290" i="3" s="1"/>
  <c r="C290" i="3" s="1"/>
  <c r="D316" i="2"/>
  <c r="C316" i="2" s="1"/>
  <c r="D311" i="3" s="1"/>
  <c r="C311" i="3" s="1"/>
  <c r="D319" i="2"/>
  <c r="D323" i="2"/>
  <c r="C323" i="2" s="1"/>
  <c r="D318" i="3" s="1"/>
  <c r="C318" i="3" s="1"/>
  <c r="C80" i="2"/>
  <c r="D75" i="3" s="1"/>
  <c r="C75" i="3" s="1"/>
  <c r="C287" i="2"/>
  <c r="D282" i="3" s="1"/>
  <c r="C282" i="3" s="1"/>
  <c r="C320" i="2"/>
  <c r="D315" i="3" s="1"/>
  <c r="C315" i="3" s="1"/>
  <c r="C47" i="2"/>
  <c r="D42" i="3" s="1"/>
  <c r="C42" i="3" s="1"/>
  <c r="C328" i="2"/>
  <c r="D323" i="3" s="1"/>
  <c r="C323" i="3" s="1"/>
  <c r="H28" i="2"/>
  <c r="C255" i="2"/>
  <c r="D250" i="3" s="1"/>
  <c r="C250" i="3" s="1"/>
  <c r="C266" i="2"/>
  <c r="D261" i="3" s="1"/>
  <c r="C261" i="3" s="1"/>
  <c r="F69" i="2"/>
  <c r="F110" i="2"/>
  <c r="F57" i="2"/>
  <c r="F82" i="2"/>
  <c r="D76" i="2"/>
  <c r="C76" i="2" s="1"/>
  <c r="D71" i="3" s="1"/>
  <c r="C71" i="3" s="1"/>
  <c r="E100" i="2"/>
  <c r="F119" i="2"/>
  <c r="D114" i="2"/>
  <c r="C114" i="2" s="1"/>
  <c r="D109" i="3" s="1"/>
  <c r="C109" i="3" s="1"/>
  <c r="D123" i="2"/>
  <c r="C123" i="2" s="1"/>
  <c r="D118" i="3" s="1"/>
  <c r="C118" i="3" s="1"/>
  <c r="F167" i="2"/>
  <c r="E57" i="2"/>
  <c r="F28" i="2"/>
  <c r="E43" i="2"/>
  <c r="D15" i="2"/>
  <c r="C15" i="2" s="1"/>
  <c r="D10" i="3" s="1"/>
  <c r="C10" i="3" s="1"/>
  <c r="D18" i="2"/>
  <c r="C18" i="2" s="1"/>
  <c r="D13" i="3" s="1"/>
  <c r="C13" i="3" s="1"/>
  <c r="D23" i="2"/>
  <c r="C23" i="2" s="1"/>
  <c r="D18" i="3" s="1"/>
  <c r="C18" i="3" s="1"/>
  <c r="D26" i="2"/>
  <c r="C26" i="2" s="1"/>
  <c r="D21" i="3" s="1"/>
  <c r="C21" i="3" s="1"/>
  <c r="F43" i="2"/>
  <c r="D31" i="2"/>
  <c r="C31" i="2" s="1"/>
  <c r="D26" i="3" s="1"/>
  <c r="C26" i="3" s="1"/>
  <c r="D41" i="2"/>
  <c r="C41" i="2" s="1"/>
  <c r="D36" i="3" s="1"/>
  <c r="C36" i="3" s="1"/>
  <c r="D50" i="2"/>
  <c r="C50" i="2" s="1"/>
  <c r="D45" i="3" s="1"/>
  <c r="C45" i="3" s="1"/>
  <c r="D53" i="2"/>
  <c r="C53" i="2" s="1"/>
  <c r="D48" i="3" s="1"/>
  <c r="C48" i="3" s="1"/>
  <c r="D64" i="2"/>
  <c r="C64" i="2" s="1"/>
  <c r="D59" i="3" s="1"/>
  <c r="C59" i="3" s="1"/>
  <c r="D72" i="2"/>
  <c r="C72" i="2" s="1"/>
  <c r="D67" i="3" s="1"/>
  <c r="C67" i="3" s="1"/>
  <c r="D75" i="2"/>
  <c r="C75" i="2" s="1"/>
  <c r="D70" i="3" s="1"/>
  <c r="C70" i="3" s="1"/>
  <c r="D77" i="2"/>
  <c r="C77" i="2" s="1"/>
  <c r="D72" i="3" s="1"/>
  <c r="C72" i="3" s="1"/>
  <c r="D79" i="2"/>
  <c r="C79" i="2" s="1"/>
  <c r="D74" i="3" s="1"/>
  <c r="C74" i="3" s="1"/>
  <c r="D86" i="2"/>
  <c r="C86" i="2" s="1"/>
  <c r="D81" i="3" s="1"/>
  <c r="C81" i="3" s="1"/>
  <c r="D96" i="2"/>
  <c r="D97" i="2"/>
  <c r="C97" i="2" s="1"/>
  <c r="D92" i="3" s="1"/>
  <c r="C92" i="3" s="1"/>
  <c r="D113" i="2"/>
  <c r="C113" i="2" s="1"/>
  <c r="D108" i="3" s="1"/>
  <c r="C108" i="3" s="1"/>
  <c r="D133" i="2"/>
  <c r="C133" i="2" s="1"/>
  <c r="D128" i="3" s="1"/>
  <c r="C128" i="3" s="1"/>
  <c r="E153" i="2"/>
  <c r="D92" i="2"/>
  <c r="D102" i="2"/>
  <c r="D106" i="2"/>
  <c r="C106" i="2" s="1"/>
  <c r="D101" i="3" s="1"/>
  <c r="C101" i="3" s="1"/>
  <c r="D116" i="2"/>
  <c r="C116" i="2" s="1"/>
  <c r="D111" i="3" s="1"/>
  <c r="C111" i="3" s="1"/>
  <c r="E140" i="2"/>
  <c r="F208" i="2"/>
  <c r="D134" i="2"/>
  <c r="C134" i="2" s="1"/>
  <c r="D129" i="3" s="1"/>
  <c r="C129" i="3" s="1"/>
  <c r="D137" i="2"/>
  <c r="C137" i="2" s="1"/>
  <c r="D132" i="3" s="1"/>
  <c r="C132" i="3" s="1"/>
  <c r="D138" i="2"/>
  <c r="C138" i="2" s="1"/>
  <c r="D133" i="3" s="1"/>
  <c r="C133" i="3" s="1"/>
  <c r="D143" i="2"/>
  <c r="C143" i="2" s="1"/>
  <c r="D138" i="3" s="1"/>
  <c r="C138" i="3" s="1"/>
  <c r="D151" i="2"/>
  <c r="C151" i="2" s="1"/>
  <c r="D146" i="3" s="1"/>
  <c r="C146" i="3" s="1"/>
  <c r="D158" i="2"/>
  <c r="C158" i="2" s="1"/>
  <c r="D153" i="3" s="1"/>
  <c r="C153" i="3" s="1"/>
  <c r="D162" i="2"/>
  <c r="C162" i="2" s="1"/>
  <c r="D157" i="3" s="1"/>
  <c r="C157" i="3" s="1"/>
  <c r="D166" i="2"/>
  <c r="C166" i="2" s="1"/>
  <c r="D161" i="3" s="1"/>
  <c r="C161" i="3" s="1"/>
  <c r="D183" i="2"/>
  <c r="C183" i="2" s="1"/>
  <c r="D178" i="3" s="1"/>
  <c r="C178" i="3" s="1"/>
  <c r="D186" i="2"/>
  <c r="D196" i="2"/>
  <c r="C196" i="2" s="1"/>
  <c r="D191" i="3" s="1"/>
  <c r="C191" i="3" s="1"/>
  <c r="D198" i="2"/>
  <c r="C198" i="2" s="1"/>
  <c r="D193" i="3" s="1"/>
  <c r="C193" i="3" s="1"/>
  <c r="D207" i="2"/>
  <c r="C207" i="2" s="1"/>
  <c r="D202" i="3" s="1"/>
  <c r="C202" i="3" s="1"/>
  <c r="D221" i="2"/>
  <c r="D224" i="2"/>
  <c r="C224" i="2" s="1"/>
  <c r="D219" i="3" s="1"/>
  <c r="C219" i="3" s="1"/>
  <c r="D231" i="2"/>
  <c r="C231" i="2" s="1"/>
  <c r="D226" i="3" s="1"/>
  <c r="C226" i="3" s="1"/>
  <c r="D233" i="2"/>
  <c r="C233" i="2" s="1"/>
  <c r="D228" i="3" s="1"/>
  <c r="C228" i="3" s="1"/>
  <c r="E242" i="2"/>
  <c r="D249" i="2"/>
  <c r="C249" i="2" s="1"/>
  <c r="D244" i="3" s="1"/>
  <c r="C244" i="3" s="1"/>
  <c r="D259" i="2"/>
  <c r="C259" i="2" s="1"/>
  <c r="D254" i="3" s="1"/>
  <c r="C254" i="3" s="1"/>
  <c r="D296" i="2"/>
  <c r="C296" i="2" s="1"/>
  <c r="D291" i="3" s="1"/>
  <c r="C291" i="3" s="1"/>
  <c r="D297" i="2"/>
  <c r="C297" i="2" s="1"/>
  <c r="D292" i="3" s="1"/>
  <c r="C292" i="3" s="1"/>
  <c r="D305" i="2"/>
  <c r="C305" i="2" s="1"/>
  <c r="D300" i="3" s="1"/>
  <c r="C300" i="3" s="1"/>
  <c r="D306" i="2"/>
  <c r="C306" i="2" s="1"/>
  <c r="D301" i="3" s="1"/>
  <c r="C301" i="3" s="1"/>
  <c r="D314" i="2"/>
  <c r="D317" i="2"/>
  <c r="C317" i="2" s="1"/>
  <c r="D312" i="3" s="1"/>
  <c r="C312" i="3" s="1"/>
  <c r="D322" i="2"/>
  <c r="C322" i="2" s="1"/>
  <c r="D317" i="3" s="1"/>
  <c r="C317" i="3" s="1"/>
  <c r="F242" i="2"/>
  <c r="E254" i="2"/>
  <c r="F324" i="2"/>
  <c r="F130" i="2"/>
  <c r="D126" i="2"/>
  <c r="C126" i="2" s="1"/>
  <c r="D121" i="3" s="1"/>
  <c r="C121" i="3" s="1"/>
  <c r="D147" i="2"/>
  <c r="C147" i="2" s="1"/>
  <c r="D142" i="3" s="1"/>
  <c r="C142" i="3" s="1"/>
  <c r="F175" i="2"/>
  <c r="D171" i="2"/>
  <c r="C171" i="2" s="1"/>
  <c r="D166" i="3" s="1"/>
  <c r="C166" i="3" s="1"/>
  <c r="D179" i="2"/>
  <c r="C179" i="2" s="1"/>
  <c r="D174" i="3" s="1"/>
  <c r="C174" i="3" s="1"/>
  <c r="D185" i="2"/>
  <c r="C185" i="2" s="1"/>
  <c r="D180" i="3" s="1"/>
  <c r="C180" i="3" s="1"/>
  <c r="D190" i="2"/>
  <c r="C190" i="2" s="1"/>
  <c r="D185" i="3" s="1"/>
  <c r="D204" i="2"/>
  <c r="C204" i="2" s="1"/>
  <c r="D199" i="3" s="1"/>
  <c r="C199" i="3" s="1"/>
  <c r="D206" i="2"/>
  <c r="C206" i="2" s="1"/>
  <c r="D201" i="3" s="1"/>
  <c r="C201" i="3" s="1"/>
  <c r="D211" i="2"/>
  <c r="C211" i="2" s="1"/>
  <c r="D206" i="3" s="1"/>
  <c r="C206" i="3" s="1"/>
  <c r="D215" i="2"/>
  <c r="C215" i="2" s="1"/>
  <c r="D210" i="3" s="1"/>
  <c r="C210" i="3" s="1"/>
  <c r="F227" i="2"/>
  <c r="D220" i="2"/>
  <c r="C220" i="2" s="1"/>
  <c r="D215" i="3" s="1"/>
  <c r="C215" i="3" s="1"/>
  <c r="D225" i="2"/>
  <c r="F236" i="2"/>
  <c r="D234" i="2"/>
  <c r="D239" i="2"/>
  <c r="F254" i="2"/>
  <c r="D245" i="2"/>
  <c r="C245" i="2" s="1"/>
  <c r="D240" i="3" s="1"/>
  <c r="C240" i="3" s="1"/>
  <c r="D253" i="2"/>
  <c r="C253" i="2" s="1"/>
  <c r="D248" i="3" s="1"/>
  <c r="C248" i="3" s="1"/>
  <c r="D264" i="2"/>
  <c r="C264" i="2" s="1"/>
  <c r="D259" i="3" s="1"/>
  <c r="C259" i="3" s="1"/>
  <c r="D265" i="2"/>
  <c r="C265" i="2" s="1"/>
  <c r="D260" i="3" s="1"/>
  <c r="C260" i="3" s="1"/>
  <c r="D267" i="2"/>
  <c r="C267" i="2" s="1"/>
  <c r="D262" i="3" s="1"/>
  <c r="C262" i="3" s="1"/>
  <c r="D285" i="2"/>
  <c r="C285" i="2" s="1"/>
  <c r="D280" i="3" s="1"/>
  <c r="C280" i="3" s="1"/>
  <c r="D286" i="2"/>
  <c r="C286" i="2" s="1"/>
  <c r="D281" i="3" s="1"/>
  <c r="C281" i="3" s="1"/>
  <c r="D289" i="2"/>
  <c r="C289" i="2" s="1"/>
  <c r="D284" i="3" s="1"/>
  <c r="C284" i="3" s="1"/>
  <c r="D290" i="2"/>
  <c r="C290" i="2" s="1"/>
  <c r="D285" i="3" s="1"/>
  <c r="C285" i="3" s="1"/>
  <c r="D318" i="2"/>
  <c r="D321" i="2"/>
  <c r="C321" i="2" s="1"/>
  <c r="D316" i="3" s="1"/>
  <c r="C316" i="3" s="1"/>
  <c r="C16" i="2"/>
  <c r="D11" i="3" s="1"/>
  <c r="C11" i="3" s="1"/>
  <c r="C73" i="2"/>
  <c r="D68" i="3" s="1"/>
  <c r="C68" i="3" s="1"/>
  <c r="C19" i="2"/>
  <c r="D14" i="3" s="1"/>
  <c r="C14" i="3" s="1"/>
  <c r="C48" i="2"/>
  <c r="D43" i="3" s="1"/>
  <c r="C43" i="3" s="1"/>
  <c r="H112" i="2"/>
  <c r="H119" i="2" s="1"/>
  <c r="H45" i="2"/>
  <c r="H57" i="2" s="1"/>
  <c r="H59" i="2"/>
  <c r="H69" i="2" s="1"/>
  <c r="E69" i="2"/>
  <c r="D84" i="2"/>
  <c r="E94" i="2"/>
  <c r="H87" i="2"/>
  <c r="H91" i="2"/>
  <c r="C92" i="2"/>
  <c r="D87" i="3" s="1"/>
  <c r="C87" i="3" s="1"/>
  <c r="H101" i="2"/>
  <c r="C103" i="2"/>
  <c r="D98" i="3" s="1"/>
  <c r="C98" i="3" s="1"/>
  <c r="E130" i="2"/>
  <c r="E28" i="2"/>
  <c r="H84" i="2"/>
  <c r="H121" i="2"/>
  <c r="D45" i="2"/>
  <c r="E82" i="2"/>
  <c r="F94" i="2"/>
  <c r="H96" i="2"/>
  <c r="H100" i="2" s="1"/>
  <c r="H110" i="2"/>
  <c r="C127" i="2"/>
  <c r="D122" i="3" s="1"/>
  <c r="C122" i="3" s="1"/>
  <c r="F140" i="2"/>
  <c r="H82" i="2"/>
  <c r="H30" i="2"/>
  <c r="H43" i="2" s="1"/>
  <c r="D87" i="2"/>
  <c r="D91" i="2"/>
  <c r="E110" i="2"/>
  <c r="E119" i="2"/>
  <c r="H129" i="2"/>
  <c r="D122" i="2"/>
  <c r="C122" i="2" s="1"/>
  <c r="D117" i="3" s="1"/>
  <c r="C117" i="3" s="1"/>
  <c r="H140" i="2"/>
  <c r="F153" i="2"/>
  <c r="D142" i="2"/>
  <c r="E167" i="2"/>
  <c r="D159" i="2"/>
  <c r="C159" i="2" s="1"/>
  <c r="D154" i="3" s="1"/>
  <c r="C154" i="3" s="1"/>
  <c r="C165" i="2"/>
  <c r="D160" i="3" s="1"/>
  <c r="C160" i="3" s="1"/>
  <c r="C170" i="2"/>
  <c r="D165" i="3" s="1"/>
  <c r="C165" i="3" s="1"/>
  <c r="H146" i="2"/>
  <c r="C163" i="2"/>
  <c r="D158" i="3" s="1"/>
  <c r="C158" i="3" s="1"/>
  <c r="H169" i="2"/>
  <c r="H175" i="2" s="1"/>
  <c r="D129" i="2"/>
  <c r="H167" i="2"/>
  <c r="D169" i="2"/>
  <c r="E175" i="2"/>
  <c r="F188" i="2"/>
  <c r="D177" i="2"/>
  <c r="E208" i="2"/>
  <c r="D132" i="2"/>
  <c r="H142" i="2"/>
  <c r="D181" i="2"/>
  <c r="C181" i="2" s="1"/>
  <c r="D176" i="3" s="1"/>
  <c r="C176" i="3" s="1"/>
  <c r="F217" i="2"/>
  <c r="E217" i="2"/>
  <c r="E227" i="2"/>
  <c r="H230" i="2"/>
  <c r="H234" i="2"/>
  <c r="H244" i="2"/>
  <c r="D155" i="2"/>
  <c r="H178" i="2"/>
  <c r="H182" i="2"/>
  <c r="H186" i="2"/>
  <c r="D191" i="2"/>
  <c r="C191" i="2" s="1"/>
  <c r="D186" i="3" s="1"/>
  <c r="C186" i="3" s="1"/>
  <c r="C193" i="2"/>
  <c r="D188" i="3" s="1"/>
  <c r="C188" i="3" s="1"/>
  <c r="D195" i="2"/>
  <c r="C195" i="2" s="1"/>
  <c r="D190" i="3" s="1"/>
  <c r="C190" i="3" s="1"/>
  <c r="D199" i="2"/>
  <c r="C199" i="2" s="1"/>
  <c r="D194" i="3" s="1"/>
  <c r="C194" i="3" s="1"/>
  <c r="H200" i="2"/>
  <c r="D203" i="2"/>
  <c r="C203" i="2" s="1"/>
  <c r="D198" i="3" s="1"/>
  <c r="C198" i="3" s="1"/>
  <c r="C205" i="2"/>
  <c r="D200" i="3" s="1"/>
  <c r="C200" i="3" s="1"/>
  <c r="H210" i="2"/>
  <c r="E236" i="2"/>
  <c r="E279" i="2"/>
  <c r="D257" i="2"/>
  <c r="E188" i="2"/>
  <c r="D212" i="2"/>
  <c r="C212" i="2" s="1"/>
  <c r="D207" i="3" s="1"/>
  <c r="C207" i="3" s="1"/>
  <c r="H213" i="2"/>
  <c r="C214" i="2"/>
  <c r="D209" i="3" s="1"/>
  <c r="C209" i="3" s="1"/>
  <c r="D216" i="2"/>
  <c r="C216" i="2" s="1"/>
  <c r="D211" i="3" s="1"/>
  <c r="C211" i="3" s="1"/>
  <c r="H219" i="2"/>
  <c r="C219" i="2" s="1"/>
  <c r="D214" i="3" s="1"/>
  <c r="H221" i="2"/>
  <c r="H225" i="2"/>
  <c r="H239" i="2"/>
  <c r="D229" i="2"/>
  <c r="D238" i="2"/>
  <c r="D244" i="2"/>
  <c r="H246" i="2"/>
  <c r="H250" i="2"/>
  <c r="C250" i="2" s="1"/>
  <c r="D245" i="3" s="1"/>
  <c r="C245" i="3" s="1"/>
  <c r="C275" i="2"/>
  <c r="D270" i="3" s="1"/>
  <c r="C270" i="3" s="1"/>
  <c r="H314" i="2"/>
  <c r="H256" i="2"/>
  <c r="H257" i="2"/>
  <c r="C268" i="2"/>
  <c r="D263" i="3" s="1"/>
  <c r="C263" i="3" s="1"/>
  <c r="F279" i="2"/>
  <c r="H273" i="2"/>
  <c r="H294" i="2"/>
  <c r="H299" i="2" s="1"/>
  <c r="D273" i="2"/>
  <c r="D277" i="2"/>
  <c r="C277" i="2" s="1"/>
  <c r="D272" i="3" s="1"/>
  <c r="C272" i="3" s="1"/>
  <c r="E292" i="2"/>
  <c r="H281" i="2"/>
  <c r="H292" i="2" s="1"/>
  <c r="F299" i="2"/>
  <c r="D294" i="2"/>
  <c r="F292" i="2"/>
  <c r="D281" i="2"/>
  <c r="H331" i="2"/>
  <c r="E312" i="2"/>
  <c r="H301" i="2"/>
  <c r="H312" i="2" s="1"/>
  <c r="F312" i="2"/>
  <c r="D301" i="2"/>
  <c r="H318" i="2"/>
  <c r="C319" i="2"/>
  <c r="D314" i="3" s="1"/>
  <c r="C314" i="3" s="1"/>
  <c r="E331" i="2"/>
  <c r="F331" i="2"/>
  <c r="E299" i="2"/>
  <c r="C311" i="2"/>
  <c r="D306" i="3" s="1"/>
  <c r="C306" i="3" s="1"/>
  <c r="E324" i="2"/>
  <c r="D326" i="2"/>
  <c r="C326" i="2" s="1"/>
  <c r="D321" i="3" s="1"/>
  <c r="C225" i="2" l="1"/>
  <c r="D220" i="3" s="1"/>
  <c r="C220" i="3" s="1"/>
  <c r="C186" i="2"/>
  <c r="D181" i="3" s="1"/>
  <c r="C181" i="3" s="1"/>
  <c r="C112" i="2"/>
  <c r="D107" i="3" s="1"/>
  <c r="C107" i="3" s="1"/>
  <c r="C114" i="3" s="1"/>
  <c r="C321" i="3"/>
  <c r="C326" i="3" s="1"/>
  <c r="D326" i="3"/>
  <c r="C214" i="3"/>
  <c r="D77" i="3"/>
  <c r="C66" i="3"/>
  <c r="C77" i="3" s="1"/>
  <c r="C9" i="3"/>
  <c r="C23" i="3" s="1"/>
  <c r="D23" i="3"/>
  <c r="C246" i="2"/>
  <c r="D241" i="3" s="1"/>
  <c r="C241" i="3" s="1"/>
  <c r="C185" i="3"/>
  <c r="C230" i="2"/>
  <c r="D225" i="3" s="1"/>
  <c r="C225" i="3" s="1"/>
  <c r="D69" i="2"/>
  <c r="C213" i="2"/>
  <c r="D208" i="3" s="1"/>
  <c r="C208" i="3" s="1"/>
  <c r="C200" i="2"/>
  <c r="C182" i="2"/>
  <c r="D177" i="3" s="1"/>
  <c r="C177" i="3" s="1"/>
  <c r="C318" i="2"/>
  <c r="D313" i="3" s="1"/>
  <c r="C313" i="3" s="1"/>
  <c r="C239" i="2"/>
  <c r="D234" i="3" s="1"/>
  <c r="C234" i="3" s="1"/>
  <c r="C221" i="2"/>
  <c r="H153" i="2"/>
  <c r="C91" i="2"/>
  <c r="D86" i="3" s="1"/>
  <c r="C86" i="3" s="1"/>
  <c r="D28" i="2"/>
  <c r="C210" i="2"/>
  <c r="C146" i="2"/>
  <c r="D141" i="3" s="1"/>
  <c r="C141" i="3" s="1"/>
  <c r="C314" i="2"/>
  <c r="H236" i="2"/>
  <c r="D119" i="2"/>
  <c r="D110" i="2"/>
  <c r="D324" i="2"/>
  <c r="D100" i="2"/>
  <c r="C234" i="2"/>
  <c r="D229" i="3" s="1"/>
  <c r="C229" i="3" s="1"/>
  <c r="C102" i="2"/>
  <c r="D97" i="3" s="1"/>
  <c r="D43" i="2"/>
  <c r="D227" i="2"/>
  <c r="D82" i="2"/>
  <c r="C129" i="2"/>
  <c r="D124" i="3" s="1"/>
  <c r="C124" i="3" s="1"/>
  <c r="C96" i="2"/>
  <c r="D91" i="3" s="1"/>
  <c r="H94" i="2"/>
  <c r="H217" i="2"/>
  <c r="C87" i="2"/>
  <c r="D82" i="3" s="1"/>
  <c r="C82" i="3" s="1"/>
  <c r="H242" i="2"/>
  <c r="H188" i="2"/>
  <c r="H208" i="2"/>
  <c r="H130" i="2"/>
  <c r="F333" i="2"/>
  <c r="D242" i="2"/>
  <c r="C238" i="2"/>
  <c r="D233" i="3" s="1"/>
  <c r="C178" i="2"/>
  <c r="D173" i="3" s="1"/>
  <c r="C173" i="3" s="1"/>
  <c r="C273" i="2"/>
  <c r="D268" i="3" s="1"/>
  <c r="C268" i="3" s="1"/>
  <c r="H324" i="2"/>
  <c r="D236" i="2"/>
  <c r="C229" i="2"/>
  <c r="D224" i="3" s="1"/>
  <c r="D217" i="2"/>
  <c r="D167" i="2"/>
  <c r="C155" i="2"/>
  <c r="D150" i="3" s="1"/>
  <c r="D153" i="2"/>
  <c r="C142" i="2"/>
  <c r="D137" i="3" s="1"/>
  <c r="D130" i="2"/>
  <c r="C59" i="2"/>
  <c r="D54" i="3" s="1"/>
  <c r="D331" i="2"/>
  <c r="C28" i="2"/>
  <c r="H279" i="2"/>
  <c r="H227" i="2"/>
  <c r="D208" i="2"/>
  <c r="H254" i="2"/>
  <c r="C169" i="2"/>
  <c r="D164" i="3" s="1"/>
  <c r="D175" i="2"/>
  <c r="E333" i="2"/>
  <c r="C121" i="2"/>
  <c r="D116" i="3" s="1"/>
  <c r="C84" i="2"/>
  <c r="D79" i="3" s="1"/>
  <c r="D94" i="2"/>
  <c r="C82" i="2"/>
  <c r="C30" i="2"/>
  <c r="D25" i="3" s="1"/>
  <c r="D292" i="2"/>
  <c r="C281" i="2"/>
  <c r="D276" i="3" s="1"/>
  <c r="D312" i="2"/>
  <c r="C301" i="2"/>
  <c r="D296" i="3" s="1"/>
  <c r="D299" i="2"/>
  <c r="C294" i="2"/>
  <c r="D289" i="3" s="1"/>
  <c r="C244" i="2"/>
  <c r="D239" i="3" s="1"/>
  <c r="D254" i="2"/>
  <c r="D279" i="2"/>
  <c r="C257" i="2"/>
  <c r="D252" i="3" s="1"/>
  <c r="D140" i="2"/>
  <c r="C132" i="2"/>
  <c r="D127" i="3" s="1"/>
  <c r="C177" i="2"/>
  <c r="D172" i="3" s="1"/>
  <c r="D188" i="2"/>
  <c r="D57" i="2"/>
  <c r="C45" i="2"/>
  <c r="D40" i="3" s="1"/>
  <c r="C119" i="2" l="1"/>
  <c r="D114" i="3"/>
  <c r="C127" i="3"/>
  <c r="C135" i="3" s="1"/>
  <c r="D135" i="3"/>
  <c r="D307" i="3"/>
  <c r="C296" i="3"/>
  <c r="C307" i="3" s="1"/>
  <c r="D170" i="3"/>
  <c r="C164" i="3"/>
  <c r="C170" i="3" s="1"/>
  <c r="C239" i="3"/>
  <c r="C249" i="3" s="1"/>
  <c r="D249" i="3"/>
  <c r="D125" i="3"/>
  <c r="C116" i="3"/>
  <c r="C125" i="3" s="1"/>
  <c r="D148" i="3"/>
  <c r="C137" i="3"/>
  <c r="C148" i="3" s="1"/>
  <c r="D95" i="3"/>
  <c r="C91" i="3"/>
  <c r="C95" i="3" s="1"/>
  <c r="C224" i="3"/>
  <c r="C231" i="3" s="1"/>
  <c r="D231" i="3"/>
  <c r="D105" i="3"/>
  <c r="C97" i="3"/>
  <c r="C105" i="3" s="1"/>
  <c r="D52" i="3"/>
  <c r="C40" i="3"/>
  <c r="C52" i="3" s="1"/>
  <c r="D38" i="3"/>
  <c r="C25" i="3"/>
  <c r="C38" i="3" s="1"/>
  <c r="C324" i="2"/>
  <c r="D309" i="3"/>
  <c r="C252" i="3"/>
  <c r="C274" i="3" s="1"/>
  <c r="D274" i="3"/>
  <c r="D294" i="3"/>
  <c r="C289" i="3"/>
  <c r="C294" i="3" s="1"/>
  <c r="C276" i="3"/>
  <c r="C287" i="3" s="1"/>
  <c r="D287" i="3"/>
  <c r="D183" i="3"/>
  <c r="C172" i="3"/>
  <c r="C183" i="3" s="1"/>
  <c r="C79" i="3"/>
  <c r="C89" i="3" s="1"/>
  <c r="D89" i="3"/>
  <c r="D64" i="3"/>
  <c r="C54" i="3"/>
  <c r="C64" i="3" s="1"/>
  <c r="D162" i="3"/>
  <c r="C150" i="3"/>
  <c r="C162" i="3" s="1"/>
  <c r="D237" i="3"/>
  <c r="C233" i="3"/>
  <c r="C237" i="3" s="1"/>
  <c r="C217" i="2"/>
  <c r="D205" i="3"/>
  <c r="C227" i="2"/>
  <c r="D216" i="3"/>
  <c r="C208" i="2"/>
  <c r="D195" i="3"/>
  <c r="C110" i="2"/>
  <c r="D333" i="2"/>
  <c r="C100" i="2"/>
  <c r="H333" i="2"/>
  <c r="C188" i="2"/>
  <c r="C279" i="2"/>
  <c r="C43" i="2"/>
  <c r="C153" i="2"/>
  <c r="C167" i="2"/>
  <c r="C254" i="2"/>
  <c r="C57" i="2"/>
  <c r="C140" i="2"/>
  <c r="C292" i="2"/>
  <c r="C94" i="2"/>
  <c r="C130" i="2"/>
  <c r="C175" i="2"/>
  <c r="C69" i="2"/>
  <c r="C236" i="2"/>
  <c r="C242" i="2"/>
  <c r="C299" i="2"/>
  <c r="C312" i="2"/>
  <c r="C331" i="2"/>
  <c r="C195" i="3" l="1"/>
  <c r="C203" i="3" s="1"/>
  <c r="D203" i="3"/>
  <c r="C216" i="3"/>
  <c r="C222" i="3" s="1"/>
  <c r="D222" i="3"/>
  <c r="D319" i="3"/>
  <c r="C309" i="3"/>
  <c r="C319" i="3" s="1"/>
  <c r="D212" i="3"/>
  <c r="C205" i="3"/>
  <c r="C212" i="3" s="1"/>
  <c r="C333" i="2"/>
  <c r="D328" i="3" l="1"/>
  <c r="C328" i="3"/>
</calcChain>
</file>

<file path=xl/sharedStrings.xml><?xml version="1.0" encoding="utf-8"?>
<sst xmlns="http://schemas.openxmlformats.org/spreadsheetml/2006/main" count="981" uniqueCount="476">
  <si>
    <t>лева</t>
  </si>
  <si>
    <t>Код на общината</t>
  </si>
  <si>
    <t>ОБЛАСТИ И ОБЩИНИ</t>
  </si>
  <si>
    <t>ЛИМИТ ЗА ЗАЛАГАНЕ по СЕБРА за ІV-то тримесечие на 2023 г.</t>
  </si>
  <si>
    <t>ЛИМИТ ЗА ЗАЛАГАНЕ по СЕБРА за ІV-то тр. на 2023 г., в т.ч.:</t>
  </si>
  <si>
    <t>Субсидии и други текущи трансфери за нефинансовите предприятия</t>
  </si>
  <si>
    <t xml:space="preserve">За компенсиране на намалените приходи от прилагането на цени за пътуване, предвидени в нормативните актове за определени категории пътници, в това число: </t>
  </si>
  <si>
    <t>за превоз на пътници по нерентабилни автобусни  линии във вътрешноградския транспорт и транспорта в планински и други райони, и за Столична община - вътрешноградски транспорт</t>
  </si>
  <si>
    <t>в т.ч.:</t>
  </si>
  <si>
    <t xml:space="preserve">За транспорт на деца и ученици по чл. 283, ал. 2 от Закона за предучилищното и училищното образование </t>
  </si>
  <si>
    <t>За пътуване по вътрешноградския и междуселищния автомобилен транспорт</t>
  </si>
  <si>
    <t>за превоз на служители, ползващи право на безплатно пътуване при изпълнение на служебните си задължения в изпълнение разпоредбите на Закона за Министерството на вътрешните работи, Закона за изпълнение на наказанията и задържането под стража, Закона за съдебната власт, Закона за Държавна агенция „Национална сигурност“, Закона за специалните разузнавателни средства, Закона за защита на класифицираната информация, Закона за защита на лица, застрашени във връзка с наказателно производство и Закона за противодействие на корупцията и за отнемане на незаконно придобитото имущество</t>
  </si>
  <si>
    <t>вътрешно-
градски пътнически превози</t>
  </si>
  <si>
    <t>между-
селищни пътнически превози</t>
  </si>
  <si>
    <t>ветерани, военноинв. военнопостр.</t>
  </si>
  <si>
    <t>деца до 7 нав. год. и от 7 до 10 нав. год.</t>
  </si>
  <si>
    <t>учащи</t>
  </si>
  <si>
    <t>лица, получаващи пенсия</t>
  </si>
  <si>
    <t>ОБЛАСТ БЛАГОЕВГРАД</t>
  </si>
  <si>
    <t>Банско</t>
  </si>
  <si>
    <t>Белица</t>
  </si>
  <si>
    <t>Благоевград</t>
  </si>
  <si>
    <t>Гоце Делчев</t>
  </si>
  <si>
    <t>Гърмен</t>
  </si>
  <si>
    <t>Кресна</t>
  </si>
  <si>
    <t>Петрич</t>
  </si>
  <si>
    <t>Разлог</t>
  </si>
  <si>
    <t>Сандански</t>
  </si>
  <si>
    <t>Сатовча</t>
  </si>
  <si>
    <t>Симитли</t>
  </si>
  <si>
    <t>Струмяни</t>
  </si>
  <si>
    <t>Хаджидимово</t>
  </si>
  <si>
    <t>Якоруда</t>
  </si>
  <si>
    <t>ОБЛАСТ БУРГАС</t>
  </si>
  <si>
    <t>Айтос</t>
  </si>
  <si>
    <t>Бургас</t>
  </si>
  <si>
    <t>Камено</t>
  </si>
  <si>
    <t>Карнобат</t>
  </si>
  <si>
    <t>Малко Търново</t>
  </si>
  <si>
    <t>Несебър</t>
  </si>
  <si>
    <t>Поморие</t>
  </si>
  <si>
    <t>Приморско</t>
  </si>
  <si>
    <t>Руен</t>
  </si>
  <si>
    <t>Созопол</t>
  </si>
  <si>
    <t>Средец</t>
  </si>
  <si>
    <t>Сунгурларе</t>
  </si>
  <si>
    <t>Царево</t>
  </si>
  <si>
    <t>ОБЛАСТ ВАРНА</t>
  </si>
  <si>
    <t>Аврен</t>
  </si>
  <si>
    <t>Аксаково</t>
  </si>
  <si>
    <t>Белослав</t>
  </si>
  <si>
    <t>Бяла</t>
  </si>
  <si>
    <t>Варна</t>
  </si>
  <si>
    <t>Ветрино</t>
  </si>
  <si>
    <t>Вълчи дол</t>
  </si>
  <si>
    <t>Девня</t>
  </si>
  <si>
    <t>Долни чифлик</t>
  </si>
  <si>
    <t>Дългопол</t>
  </si>
  <si>
    <t>Провадия</t>
  </si>
  <si>
    <t>Суворово</t>
  </si>
  <si>
    <t>ОБЛАСТ ВЕЛИКО ТЪРНОВО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</si>
  <si>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</si>
  <si>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</si>
  <si>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</si>
  <si>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</si>
  <si>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</si>
  <si>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</si>
  <si>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</si>
  <si>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</si>
  <si>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</si>
  <si>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</si>
  <si>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ОБЛАСТ ВИДИН</t>
  </si>
  <si>
    <t>Белоградчик</t>
  </si>
  <si>
    <t>Бойница</t>
  </si>
  <si>
    <t>Брегово</t>
  </si>
  <si>
    <t>Видин</t>
  </si>
  <si>
    <t>Грамада</t>
  </si>
  <si>
    <t>Димово</t>
  </si>
  <si>
    <t>Кула</t>
  </si>
  <si>
    <t>Макреш</t>
  </si>
  <si>
    <t>Ново село</t>
  </si>
  <si>
    <t>Ружинци</t>
  </si>
  <si>
    <t>Чупрене</t>
  </si>
  <si>
    <t>ОБЛАСТ ВРАЦА</t>
  </si>
  <si>
    <t>Борован</t>
  </si>
  <si>
    <t>Бяла Слатина</t>
  </si>
  <si>
    <t>Враца</t>
  </si>
  <si>
    <t>Козлодуй</t>
  </si>
  <si>
    <t>Криводол</t>
  </si>
  <si>
    <t>Мездра</t>
  </si>
  <si>
    <t>Мизия</t>
  </si>
  <si>
    <t>Оряхово</t>
  </si>
  <si>
    <t>Роман</t>
  </si>
  <si>
    <t>Хайредин</t>
  </si>
  <si>
    <t>ОБЛАСТ ГАБРОВО</t>
  </si>
  <si>
    <t>Габрово</t>
  </si>
  <si>
    <t>Дряново</t>
  </si>
  <si>
    <t>Севлиево</t>
  </si>
  <si>
    <t>Трявна</t>
  </si>
  <si>
    <t>ОБЛАСТ ДОБРИЧ</t>
  </si>
  <si>
    <t>Балчик</t>
  </si>
  <si>
    <t>Генерал Тошево</t>
  </si>
  <si>
    <t>Добрич - град</t>
  </si>
  <si>
    <t>Добричка</t>
  </si>
  <si>
    <t>Каварна</t>
  </si>
  <si>
    <t>Крушари</t>
  </si>
  <si>
    <t>Тервел</t>
  </si>
  <si>
    <t>Шабла</t>
  </si>
  <si>
    <t>ОБЛАСТ КЪРДЖАЛИ</t>
  </si>
  <si>
    <t>Ардино</t>
  </si>
  <si>
    <t>Джебел</t>
  </si>
  <si>
    <t>Кирково</t>
  </si>
  <si>
    <t>Крумовград</t>
  </si>
  <si>
    <t>Кърджали</t>
  </si>
  <si>
    <t>Момчилград</t>
  </si>
  <si>
    <t>Черноочене</t>
  </si>
  <si>
    <t>ОБЛАСТ КЮСТЕНДИЛ</t>
  </si>
  <si>
    <t>Бобов дол</t>
  </si>
  <si>
    <t>Бобошево</t>
  </si>
  <si>
    <t>Дупница</t>
  </si>
  <si>
    <t>Кочериново</t>
  </si>
  <si>
    <t>Кюстендил</t>
  </si>
  <si>
    <t>Невестино</t>
  </si>
  <si>
    <t>Рила</t>
  </si>
  <si>
    <t>Сапарева баня</t>
  </si>
  <si>
    <t>Трекляно</t>
  </si>
  <si>
    <t>ОБЛАСТ ЛОВЕЧ</t>
  </si>
  <si>
    <t>Априлци</t>
  </si>
  <si>
    <t>Летница</t>
  </si>
  <si>
    <t>Ловеч</t>
  </si>
  <si>
    <t>Луковит</t>
  </si>
  <si>
    <t>Тетевен</t>
  </si>
  <si>
    <t>Троян</t>
  </si>
  <si>
    <t>Угърчин</t>
  </si>
  <si>
    <t>Ябланица</t>
  </si>
  <si>
    <t>ОБЛАСТ МОНТАНА</t>
  </si>
  <si>
    <t>Берковица</t>
  </si>
  <si>
    <t>Бойчиновци</t>
  </si>
  <si>
    <t>Брусарци</t>
  </si>
  <si>
    <t>Вълчедръм</t>
  </si>
  <si>
    <t>Вършец</t>
  </si>
  <si>
    <t>Георги Дамяново</t>
  </si>
  <si>
    <t>Лом</t>
  </si>
  <si>
    <t>Медковец</t>
  </si>
  <si>
    <t>Монтана</t>
  </si>
  <si>
    <t>Чипровци</t>
  </si>
  <si>
    <t>Якимово</t>
  </si>
  <si>
    <t>ОБЛАСТ ПАЗАРДЖИК</t>
  </si>
  <si>
    <t>Батак</t>
  </si>
  <si>
    <t>Белово</t>
  </si>
  <si>
    <t>Брацигово</t>
  </si>
  <si>
    <t>Велинград</t>
  </si>
  <si>
    <t>Лесичово</t>
  </si>
  <si>
    <t>Пазарджик</t>
  </si>
  <si>
    <t>Панагюрище</t>
  </si>
  <si>
    <t>Пещера</t>
  </si>
  <si>
    <t>Ракитово</t>
  </si>
  <si>
    <t>Септември</t>
  </si>
  <si>
    <t>Стрелча</t>
  </si>
  <si>
    <t>Сърница</t>
  </si>
  <si>
    <t>ОБЛАСТ ПЕРНИК</t>
  </si>
  <si>
    <t>Брезник</t>
  </si>
  <si>
    <t>Земен</t>
  </si>
  <si>
    <t>Ковачевци</t>
  </si>
  <si>
    <t>Перник</t>
  </si>
  <si>
    <t>Радомир</t>
  </si>
  <si>
    <t>Трън</t>
  </si>
  <si>
    <t>ОБЛАСТ ПЛЕВЕН</t>
  </si>
  <si>
    <t>Белене</t>
  </si>
  <si>
    <t>Гулянци</t>
  </si>
  <si>
    <t>Долна Митрополия</t>
  </si>
  <si>
    <t>Долни Дъбник</t>
  </si>
  <si>
    <t>Искър</t>
  </si>
  <si>
    <t>Левски</t>
  </si>
  <si>
    <t>Никопол</t>
  </si>
  <si>
    <t>Плевен</t>
  </si>
  <si>
    <t>Пордим</t>
  </si>
  <si>
    <t>Червен бряг</t>
  </si>
  <si>
    <t>Кнежа</t>
  </si>
  <si>
    <t>ОБЛАСТ ПЛОВДИВ</t>
  </si>
  <si>
    <t>Асеновград</t>
  </si>
  <si>
    <t>Брезово</t>
  </si>
  <si>
    <t>Калояново</t>
  </si>
  <si>
    <t>Карлово</t>
  </si>
  <si>
    <t>Кричим</t>
  </si>
  <si>
    <t>Лъки</t>
  </si>
  <si>
    <t>Марица</t>
  </si>
  <si>
    <t>Перущица</t>
  </si>
  <si>
    <t>Пловдив</t>
  </si>
  <si>
    <t>Първомай</t>
  </si>
  <si>
    <t>Раковски</t>
  </si>
  <si>
    <t>Родопи</t>
  </si>
  <si>
    <t>Садово</t>
  </si>
  <si>
    <t>Стамболийски</t>
  </si>
  <si>
    <t>Съединение</t>
  </si>
  <si>
    <t>Хисаря</t>
  </si>
  <si>
    <t>Куклен</t>
  </si>
  <si>
    <t>Сопот</t>
  </si>
  <si>
    <t>ОБЛАСТ РАЗГРАД</t>
  </si>
  <si>
    <t>Завет</t>
  </si>
  <si>
    <t>Исперих</t>
  </si>
  <si>
    <t>Кубрат</t>
  </si>
  <si>
    <t>Лозница</t>
  </si>
  <si>
    <t>Разград</t>
  </si>
  <si>
    <t>Самуил</t>
  </si>
  <si>
    <t>Цар Калоян</t>
  </si>
  <si>
    <t>ОБЛАСТ РУСЕ</t>
  </si>
  <si>
    <t>Борово</t>
  </si>
  <si>
    <t xml:space="preserve">Ветово </t>
  </si>
  <si>
    <t>Две могили</t>
  </si>
  <si>
    <t>Иваново</t>
  </si>
  <si>
    <t>Русе</t>
  </si>
  <si>
    <t>Сливо поле</t>
  </si>
  <si>
    <t>Ценово</t>
  </si>
  <si>
    <t>ОБЛАСТ СИЛИСТРА</t>
  </si>
  <si>
    <t>Алфатар</t>
  </si>
  <si>
    <t>Главиница</t>
  </si>
  <si>
    <t>Дулово</t>
  </si>
  <si>
    <t>Кайнарджа</t>
  </si>
  <si>
    <t>Силистра</t>
  </si>
  <si>
    <t>Ситово</t>
  </si>
  <si>
    <t>Тутракан</t>
  </si>
  <si>
    <t>ОБЛАСТ СЛИВЕН</t>
  </si>
  <si>
    <t>Котел</t>
  </si>
  <si>
    <t>Нова Загора</t>
  </si>
  <si>
    <t>Сливен</t>
  </si>
  <si>
    <t>Твърдица</t>
  </si>
  <si>
    <t>ОБЛАСТ СМОЛЯН</t>
  </si>
  <si>
    <t>Баните</t>
  </si>
  <si>
    <t>Борино</t>
  </si>
  <si>
    <t>Девин</t>
  </si>
  <si>
    <t>Доспат</t>
  </si>
  <si>
    <t>Златоград</t>
  </si>
  <si>
    <t>Мадан</t>
  </si>
  <si>
    <t>Неделино</t>
  </si>
  <si>
    <t>Рудозем</t>
  </si>
  <si>
    <t>Смолян</t>
  </si>
  <si>
    <t>Чепеларе</t>
  </si>
  <si>
    <t>СОФИЯ /Столична/ ОБЛ.</t>
  </si>
  <si>
    <t>ОБЛАСТ СОФИЙСКА</t>
  </si>
  <si>
    <t>Антон</t>
  </si>
  <si>
    <t>Божурище</t>
  </si>
  <si>
    <t>Ботевград</t>
  </si>
  <si>
    <t>Годеч</t>
  </si>
  <si>
    <t>Горна Малина</t>
  </si>
  <si>
    <t>Долна баня</t>
  </si>
  <si>
    <t>Драгоман</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</si>
  <si>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</si>
  <si>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</si>
  <si>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</si>
  <si>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</si>
  <si>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</si>
  <si>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</si>
  <si>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</si>
  <si>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</si>
  <si>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</si>
  <si>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</si>
  <si>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</si>
  <si>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</si>
  <si>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</si>
  <si>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 xml:space="preserve">Чавдар </t>
  </si>
  <si>
    <t>Челопеч</t>
  </si>
  <si>
    <t>ОБЛАСТ СТАРА ЗАГОРА</t>
  </si>
  <si>
    <t>Братя Даскалови</t>
  </si>
  <si>
    <t>Гурково</t>
  </si>
  <si>
    <t>Гълъбово</t>
  </si>
  <si>
    <t>Казанлък</t>
  </si>
  <si>
    <t>Мъглиж</t>
  </si>
  <si>
    <t>Николаево</t>
  </si>
  <si>
    <t>Опан</t>
  </si>
  <si>
    <t>Павел баня</t>
  </si>
  <si>
    <t>Раднево</t>
  </si>
  <si>
    <t>Стара Загора</t>
  </si>
  <si>
    <t>Чирпан</t>
  </si>
  <si>
    <t>ОБЛАСТ ТЪРГОВИЩЕ</t>
  </si>
  <si>
    <t>Антоново</t>
  </si>
  <si>
    <t>Омуртаг</t>
  </si>
  <si>
    <t>Опака</t>
  </si>
  <si>
    <t>Попово</t>
  </si>
  <si>
    <t>Търговище</t>
  </si>
  <si>
    <t>ОБЛАСТ ХАСКОВО</t>
  </si>
  <si>
    <t>Димитровград</t>
  </si>
  <si>
    <t>Ивайловград</t>
  </si>
  <si>
    <t>Любимец</t>
  </si>
  <si>
    <t>Маджарово</t>
  </si>
  <si>
    <t>Минерални бани</t>
  </si>
  <si>
    <t>Свиленград</t>
  </si>
  <si>
    <t>Симеоновград</t>
  </si>
  <si>
    <t>Стамболово</t>
  </si>
  <si>
    <t>Тополовград</t>
  </si>
  <si>
    <t>Харманли</t>
  </si>
  <si>
    <t>Хасково</t>
  </si>
  <si>
    <t>ОБЛАСТ ШУМЕН</t>
  </si>
  <si>
    <t>Велики Преслав</t>
  </si>
  <si>
    <t>Венец</t>
  </si>
  <si>
    <t>Върбица</t>
  </si>
  <si>
    <t>Каолиново</t>
  </si>
  <si>
    <t>Каспичан</t>
  </si>
  <si>
    <t>Никола Козлево</t>
  </si>
  <si>
    <t>Нови пазар</t>
  </si>
  <si>
    <t>Смядово</t>
  </si>
  <si>
    <t>Хитрино</t>
  </si>
  <si>
    <t>Шумен</t>
  </si>
  <si>
    <t>ОБЛАСТ ЯМБОЛ</t>
  </si>
  <si>
    <t>Болярово</t>
  </si>
  <si>
    <t>Елхово</t>
  </si>
  <si>
    <t>Стралджа</t>
  </si>
  <si>
    <t>Тунджа</t>
  </si>
  <si>
    <t>Ямбол</t>
  </si>
  <si>
    <t>ОБЩО</t>
  </si>
  <si>
    <t xml:space="preserve"> (в лева)</t>
  </si>
  <si>
    <t>КОД</t>
  </si>
  <si>
    <t>ОБЛАСТ/ОБЩИНА</t>
  </si>
  <si>
    <t>Увеличава бюджетните взаимоотношения с ЦБ
общо с/със:</t>
  </si>
  <si>
    <t>в т. ч.
получени от общини трансфери за други целеви разходи от ЦБ
(§ 31-28)</t>
  </si>
  <si>
    <t>Kресна</t>
  </si>
  <si>
    <t>Pазлог</t>
  </si>
  <si>
    <t>Cандански</t>
  </si>
  <si>
    <t>Cатовча</t>
  </si>
  <si>
    <t>Cимитли</t>
  </si>
  <si>
    <t>Cтрумяни</t>
  </si>
  <si>
    <t>Xаджидимово</t>
  </si>
  <si>
    <t/>
  </si>
  <si>
    <t xml:space="preserve">Aйтос   </t>
  </si>
  <si>
    <t xml:space="preserve">Бургас         </t>
  </si>
  <si>
    <t>Kамено</t>
  </si>
  <si>
    <t>Kарнобат</t>
  </si>
  <si>
    <t>Mалко Tърново</t>
  </si>
  <si>
    <t>Hесебър</t>
  </si>
  <si>
    <t>Pуен</t>
  </si>
  <si>
    <t>Cозопол</t>
  </si>
  <si>
    <t>Cунгурларе</t>
  </si>
  <si>
    <t>Aврен</t>
  </si>
  <si>
    <t>Aксаково</t>
  </si>
  <si>
    <t>Bарна</t>
  </si>
  <si>
    <t>Bетрино</t>
  </si>
  <si>
    <t>Bълчи Дол</t>
  </si>
  <si>
    <t>Долни Чифлик</t>
  </si>
  <si>
    <t>Cуворово</t>
  </si>
  <si>
    <t xml:space="preserve">Bелико Tърново    </t>
  </si>
  <si>
    <t>Горна Oряховица</t>
  </si>
  <si>
    <t>Eлена</t>
  </si>
  <si>
    <t>Полски Tръмбеш</t>
  </si>
  <si>
    <t>Cвищов</t>
  </si>
  <si>
    <t>Cтражица</t>
  </si>
  <si>
    <t>Cухиндол</t>
  </si>
  <si>
    <t>Bидин</t>
  </si>
  <si>
    <t>Kула</t>
  </si>
  <si>
    <t>Mакреш</t>
  </si>
  <si>
    <t>Hово Cело</t>
  </si>
  <si>
    <t>Pужинци</t>
  </si>
  <si>
    <t>Бяла Cлатина</t>
  </si>
  <si>
    <t>Bраца</t>
  </si>
  <si>
    <t>Kозлодуй</t>
  </si>
  <si>
    <t>Kриводол</t>
  </si>
  <si>
    <t>Mездра</t>
  </si>
  <si>
    <t>Mизия</t>
  </si>
  <si>
    <t>Oряхово</t>
  </si>
  <si>
    <t>Pоман</t>
  </si>
  <si>
    <t>Xайредин</t>
  </si>
  <si>
    <t>Cевлиево</t>
  </si>
  <si>
    <t>Tрявна</t>
  </si>
  <si>
    <t xml:space="preserve">Добрич ( Тх )  </t>
  </si>
  <si>
    <t>Добрич</t>
  </si>
  <si>
    <t>Kаварна</t>
  </si>
  <si>
    <t>Kрушари</t>
  </si>
  <si>
    <t>Tервел</t>
  </si>
  <si>
    <t>Aрдино</t>
  </si>
  <si>
    <t>Kирково</t>
  </si>
  <si>
    <t>Kрумовград</t>
  </si>
  <si>
    <t>Kърджали</t>
  </si>
  <si>
    <t>Mомчилград</t>
  </si>
  <si>
    <t>Бобовдол</t>
  </si>
  <si>
    <t>Kочериново</t>
  </si>
  <si>
    <t>Kюстендил</t>
  </si>
  <si>
    <t>Hевестино</t>
  </si>
  <si>
    <t>Pила</t>
  </si>
  <si>
    <t>Cапарева Баня</t>
  </si>
  <si>
    <t>Tрекляно</t>
  </si>
  <si>
    <t>Aприлци</t>
  </si>
  <si>
    <t>Tетевен</t>
  </si>
  <si>
    <t>Tроян</t>
  </si>
  <si>
    <t>Bълчедръм</t>
  </si>
  <si>
    <t>Bършец</t>
  </si>
  <si>
    <t>Mедковец</t>
  </si>
  <si>
    <t>Mонтана</t>
  </si>
  <si>
    <t>Bелинград</t>
  </si>
  <si>
    <t>Pакитово</t>
  </si>
  <si>
    <t>Cептември</t>
  </si>
  <si>
    <t>Cтрелча</t>
  </si>
  <si>
    <t>Cърница</t>
  </si>
  <si>
    <t>Kовачевци</t>
  </si>
  <si>
    <t>Pадомир</t>
  </si>
  <si>
    <t>Tрън</t>
  </si>
  <si>
    <t>Долна Mитрополия</t>
  </si>
  <si>
    <t>Hикопол</t>
  </si>
  <si>
    <t>Червен Бряг</t>
  </si>
  <si>
    <t>Aсеновград</t>
  </si>
  <si>
    <t>Kалояново</t>
  </si>
  <si>
    <t>Kарлово</t>
  </si>
  <si>
    <t>Mарица</t>
  </si>
  <si>
    <t>Pаковски</t>
  </si>
  <si>
    <t>Pодопи</t>
  </si>
  <si>
    <t>Cадово</t>
  </si>
  <si>
    <t>Cъединение</t>
  </si>
  <si>
    <t>Xисаря</t>
  </si>
  <si>
    <t>Kубрат</t>
  </si>
  <si>
    <t>Pазград</t>
  </si>
  <si>
    <t>Cамуил</t>
  </si>
  <si>
    <t>Bятово</t>
  </si>
  <si>
    <t>Две Mогили</t>
  </si>
  <si>
    <t>Pусе</t>
  </si>
  <si>
    <t>Cливо Поле</t>
  </si>
  <si>
    <t>Aлфатар</t>
  </si>
  <si>
    <t>Kайнарджа</t>
  </si>
  <si>
    <t>Cилистра</t>
  </si>
  <si>
    <t>Cитово</t>
  </si>
  <si>
    <t>Tутракан</t>
  </si>
  <si>
    <t>Kотел</t>
  </si>
  <si>
    <t>Hова Загора</t>
  </si>
  <si>
    <t>Cливен</t>
  </si>
  <si>
    <t>Tвърдица</t>
  </si>
  <si>
    <t>Mадан</t>
  </si>
  <si>
    <t>Hеделино</t>
  </si>
  <si>
    <t>Pудозем</t>
  </si>
  <si>
    <t>Cмолян</t>
  </si>
  <si>
    <t>СТОЛИЧНА ОБЩИНА</t>
  </si>
  <si>
    <t>Горна Mалина</t>
  </si>
  <si>
    <t>Eлин Пелин</t>
  </si>
  <si>
    <t>Eтрополе</t>
  </si>
  <si>
    <t>Kопривщица</t>
  </si>
  <si>
    <t>Kостенец</t>
  </si>
  <si>
    <t>Kостинброд</t>
  </si>
  <si>
    <t>Cамоков</t>
  </si>
  <si>
    <t>Cвоге</t>
  </si>
  <si>
    <t>Cливница</t>
  </si>
  <si>
    <t>Чавдар</t>
  </si>
  <si>
    <t>Kазанлък</t>
  </si>
  <si>
    <t>Mъглиж</t>
  </si>
  <si>
    <t>Oпан</t>
  </si>
  <si>
    <t>Павел Баня</t>
  </si>
  <si>
    <t>Pаднево</t>
  </si>
  <si>
    <t>Cтара Загора</t>
  </si>
  <si>
    <t>Aнтоново</t>
  </si>
  <si>
    <t>Oмуртаг</t>
  </si>
  <si>
    <t>Oпака</t>
  </si>
  <si>
    <t>Tърговище</t>
  </si>
  <si>
    <t>Mаджарово</t>
  </si>
  <si>
    <t>Mинерални Бани</t>
  </si>
  <si>
    <t>Cвиленград</t>
  </si>
  <si>
    <t>Cимеоновград</t>
  </si>
  <si>
    <t>Cтамболово</t>
  </si>
  <si>
    <t>Tополовград</t>
  </si>
  <si>
    <t>Xарманли</t>
  </si>
  <si>
    <t>Xасково</t>
  </si>
  <si>
    <t>Bенец</t>
  </si>
  <si>
    <t>Bърбица</t>
  </si>
  <si>
    <t>Kаолиново</t>
  </si>
  <si>
    <t>Kаспичан</t>
  </si>
  <si>
    <t>Hикола Kозлево</t>
  </si>
  <si>
    <t>Hови Пазар</t>
  </si>
  <si>
    <t>Cмядово</t>
  </si>
  <si>
    <t>Xитрино</t>
  </si>
  <si>
    <t xml:space="preserve">Болярово          </t>
  </si>
  <si>
    <t>Eлхово</t>
  </si>
  <si>
    <t>Cтралджа</t>
  </si>
  <si>
    <t>Tунджа</t>
  </si>
  <si>
    <t xml:space="preserve"> ВСИЧКО:</t>
  </si>
  <si>
    <t>С    П    И    С    Ъ    К</t>
  </si>
  <si>
    <t xml:space="preserve"> с актуализирано разпределение на средствата за субсидии за вътрешноградски и междуселищни пътнически превози и</t>
  </si>
  <si>
    <t>АКТУАЛИЗИРАНОРАЗПРЕДЕЛЕНИЕ  2023 г.</t>
  </si>
  <si>
    <t>АКТУАЛИЗИРАНО ГОДИШНО РАЗПРЕДЕЛЕНИЕ ЗА 2023 г., в т.ч.:</t>
  </si>
  <si>
    <t>3+4+9+10</t>
  </si>
  <si>
    <t>1+2=3</t>
  </si>
  <si>
    <t>5+6+7+8=9</t>
  </si>
  <si>
    <t>за компенсации за безплатни и по намалени цени пътувания по автомобилния транспорт за 2023 г.( ЗАКОН + чл.1, ал. 1, т.2 от ПМС 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</si>
</sst>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scheme val="minor"/>
    </font>
    <font>
      <sz val="11"/>
      <color theme="1"/>
      <name val="Calibri"/>
      <family val="2"/>
      <charset val="204"/>
      <scheme val="minor"/>
    </font>
    <font>
      <b/>
      <u/>
      <sz val="16"/>
      <name val="Times New Roman"/>
      <family val="1"/>
      <charset val="204"/>
    </font>
    <font>
      <sz val="10"/>
      <name val="Times New Roman"/>
      <family val="1"/>
      <charset val="204"/>
    </font>
    <font>
      <sz val="12"/>
      <name val="Times New Roman"/>
      <family val="1"/>
      <charset val="204"/>
    </font>
    <font>
      <b/>
      <sz val="20"/>
      <name val="Times New Roman"/>
      <family val="1"/>
      <charset val="204"/>
    </font>
    <font>
      <b/>
      <sz val="16"/>
      <name val="Times New Roman"/>
      <family val="1"/>
      <charset val="204"/>
    </font>
    <font>
      <b/>
      <sz val="12"/>
      <name val="Times New Roman"/>
      <family val="1"/>
      <charset val="204"/>
    </font>
    <font>
      <b/>
      <sz val="22"/>
      <name val="Times New Roman"/>
      <family val="1"/>
      <charset val="204"/>
    </font>
    <font>
      <sz val="11"/>
      <name val="Arial"/>
      <family val="2"/>
      <charset val="204"/>
    </font>
    <font>
      <b/>
      <sz val="18"/>
      <name val="Times New Roman"/>
      <family val="1"/>
      <charset val="204"/>
    </font>
    <font>
      <sz val="18"/>
      <color theme="1"/>
      <name val="Calibri"/>
      <family val="2"/>
      <scheme val="minor"/>
    </font>
    <font>
      <sz val="13"/>
      <name val="Times New Roman"/>
      <family val="1"/>
      <charset val="204"/>
    </font>
    <font>
      <b/>
      <sz val="13"/>
      <name val="Times New Roman"/>
      <family val="1"/>
      <charset val="204"/>
    </font>
    <font>
      <b/>
      <u/>
      <sz val="13"/>
      <name val="Times New Roman"/>
      <family val="1"/>
      <charset val="204"/>
    </font>
    <font>
      <b/>
      <sz val="14"/>
      <color rgb="FFFF0000"/>
      <name val="Times New Roman"/>
      <family val="1"/>
      <charset val="204"/>
    </font>
    <font>
      <b/>
      <sz val="12"/>
      <color indexed="10"/>
      <name val="Times New Roman"/>
      <family val="1"/>
      <charset val="204"/>
    </font>
    <font>
      <sz val="13"/>
      <color indexed="8"/>
      <name val="Times New Roman"/>
      <family val="1"/>
      <charset val="204"/>
    </font>
    <font>
      <b/>
      <sz val="13"/>
      <color rgb="FFFF0000"/>
      <name val="Times New Roman"/>
      <family val="1"/>
      <charset val="204"/>
    </font>
    <font>
      <sz val="10"/>
      <name val="Arial"/>
      <family val="2"/>
      <charset val="204"/>
    </font>
    <font>
      <b/>
      <u/>
      <sz val="12"/>
      <name val="Times New Roman"/>
      <family val="1"/>
      <charset val="204"/>
    </font>
    <font>
      <sz val="14"/>
      <color theme="1"/>
      <name val="Calibri"/>
      <family val="2"/>
      <scheme val="minor"/>
    </font>
    <font>
      <sz val="16"/>
      <name val="Arial"/>
      <family val="2"/>
      <charset val="204"/>
    </font>
    <font>
      <sz val="14"/>
      <name val="Arial"/>
      <family val="2"/>
      <charset val="204"/>
    </font>
    <font>
      <sz val="14"/>
      <name val="Times New Roman"/>
      <family val="1"/>
      <charset val="204"/>
    </font>
    <font>
      <b/>
      <sz val="14"/>
      <name val="Times New Roman"/>
      <family val="1"/>
      <charset val="204"/>
    </font>
    <font>
      <u/>
      <sz val="14"/>
      <name val="Arial"/>
      <family val="2"/>
      <charset val="204"/>
    </font>
    <font>
      <sz val="10"/>
      <name val="Arial"/>
      <family val="2"/>
      <charset val="204"/>
    </font>
    <font>
      <b/>
      <sz val="11"/>
      <name val="Times New Roman"/>
      <family val="1"/>
      <charset val="204"/>
    </font>
    <font>
      <sz val="11"/>
      <name val="Times New Roman"/>
      <family val="1"/>
      <charset val="204"/>
    </font>
    <font>
      <b/>
      <sz val="12"/>
      <color theme="1"/>
      <name val="Times New Roman"/>
      <family val="1"/>
      <charset val="204"/>
    </font>
    <font>
      <b/>
      <sz val="14"/>
      <color indexed="10"/>
      <name val="Times New Roman"/>
      <family val="1"/>
      <charset val="204"/>
    </font>
    <font>
      <b/>
      <u/>
      <sz val="12"/>
      <color theme="1"/>
      <name val="Times New Roman"/>
      <family val="1"/>
      <charset val="204"/>
    </font>
  </fonts>
  <fills count="8">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rgb="FFCCFFCC"/>
        <bgColor indexed="64"/>
      </patternFill>
    </fill>
    <fill>
      <patternFill patternType="solid">
        <fgColor indexed="42"/>
        <bgColor indexed="64"/>
      </patternFill>
    </fill>
    <fill>
      <patternFill patternType="solid">
        <fgColor rgb="FFFFFF00"/>
        <bgColor indexed="64"/>
      </patternFill>
    </fill>
  </fills>
  <borders count="63">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double">
        <color indexed="64"/>
      </bottom>
      <diagonal/>
    </border>
    <border>
      <left style="medium">
        <color indexed="64"/>
      </left>
      <right/>
      <top/>
      <bottom/>
      <diagonal/>
    </border>
    <border>
      <left style="thin">
        <color indexed="64"/>
      </left>
      <right/>
      <top style="medium">
        <color indexed="64"/>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27" fillId="0" borderId="0"/>
  </cellStyleXfs>
  <cellXfs count="277">
    <xf numFmtId="0" fontId="0" fillId="0" borderId="0" xfId="0"/>
    <xf numFmtId="0" fontId="3" fillId="0" borderId="0" xfId="0" applyFont="1" applyFill="1" applyAlignment="1"/>
    <xf numFmtId="0" fontId="4" fillId="0" borderId="0" xfId="0" applyFont="1" applyFill="1" applyAlignment="1"/>
    <xf numFmtId="3" fontId="4" fillId="0" borderId="0" xfId="0" applyNumberFormat="1" applyFont="1" applyFill="1" applyAlignment="1"/>
    <xf numFmtId="3" fontId="3" fillId="0" borderId="0" xfId="0" applyNumberFormat="1" applyFont="1" applyFill="1" applyAlignment="1"/>
    <xf numFmtId="0" fontId="4" fillId="0" borderId="0" xfId="0" applyFont="1" applyFill="1" applyBorder="1" applyAlignment="1">
      <alignment horizontal="center"/>
    </xf>
    <xf numFmtId="3" fontId="4" fillId="0" borderId="0" xfId="0" applyNumberFormat="1" applyFont="1" applyFill="1" applyBorder="1" applyAlignment="1">
      <alignment horizontal="center"/>
    </xf>
    <xf numFmtId="3" fontId="4" fillId="0" borderId="0" xfId="0" applyNumberFormat="1" applyFont="1" applyFill="1" applyBorder="1" applyAlignment="1">
      <alignment horizontal="right"/>
    </xf>
    <xf numFmtId="3" fontId="4" fillId="0" borderId="0" xfId="0" applyNumberFormat="1" applyFont="1" applyFill="1"/>
    <xf numFmtId="3" fontId="4" fillId="0" borderId="0" xfId="0" applyNumberFormat="1" applyFont="1" applyFill="1" applyAlignment="1">
      <alignment horizontal="right"/>
    </xf>
    <xf numFmtId="0" fontId="9" fillId="0" borderId="0" xfId="0" applyFont="1"/>
    <xf numFmtId="0" fontId="12" fillId="0" borderId="7" xfId="0" applyFont="1" applyBorder="1"/>
    <xf numFmtId="0" fontId="12" fillId="0" borderId="24" xfId="0" applyFont="1" applyBorder="1"/>
    <xf numFmtId="3" fontId="12" fillId="2" borderId="9" xfId="0" applyNumberFormat="1" applyFont="1" applyFill="1" applyBorder="1"/>
    <xf numFmtId="3" fontId="12" fillId="3" borderId="9" xfId="0" applyNumberFormat="1" applyFont="1" applyFill="1" applyBorder="1"/>
    <xf numFmtId="3" fontId="12" fillId="0" borderId="0" xfId="0" applyNumberFormat="1" applyFont="1" applyFill="1" applyBorder="1"/>
    <xf numFmtId="3" fontId="12" fillId="0" borderId="25" xfId="0" applyNumberFormat="1" applyFont="1" applyFill="1" applyBorder="1"/>
    <xf numFmtId="3" fontId="12" fillId="3" borderId="26" xfId="0" applyNumberFormat="1" applyFont="1" applyFill="1" applyBorder="1"/>
    <xf numFmtId="3" fontId="12" fillId="0" borderId="27" xfId="0" applyNumberFormat="1" applyFont="1" applyFill="1" applyBorder="1"/>
    <xf numFmtId="3" fontId="12" fillId="0" borderId="9" xfId="0" applyNumberFormat="1" applyFont="1" applyFill="1" applyBorder="1"/>
    <xf numFmtId="0" fontId="0" fillId="0" borderId="0" xfId="0" applyFill="1"/>
    <xf numFmtId="3" fontId="19" fillId="0" borderId="0" xfId="0" applyNumberFormat="1" applyFont="1" applyFill="1"/>
    <xf numFmtId="0" fontId="19" fillId="0" borderId="0" xfId="0" applyFont="1" applyFill="1"/>
    <xf numFmtId="0" fontId="21" fillId="0" borderId="0" xfId="0" applyFont="1"/>
    <xf numFmtId="3" fontId="21" fillId="0" borderId="0" xfId="0" applyNumberFormat="1" applyFont="1" applyFill="1" applyBorder="1"/>
    <xf numFmtId="3" fontId="0" fillId="0" borderId="0" xfId="0" applyNumberFormat="1" applyFill="1" applyBorder="1"/>
    <xf numFmtId="0" fontId="21" fillId="0" borderId="0" xfId="0" applyFont="1" applyFill="1"/>
    <xf numFmtId="0" fontId="22" fillId="0" borderId="0" xfId="0" applyFont="1" applyFill="1" applyBorder="1"/>
    <xf numFmtId="0" fontId="22" fillId="0" borderId="0" xfId="0" applyFont="1" applyFill="1"/>
    <xf numFmtId="3" fontId="22" fillId="0" borderId="0" xfId="0" applyNumberFormat="1" applyFont="1" applyFill="1"/>
    <xf numFmtId="0" fontId="6" fillId="0" borderId="0" xfId="0" applyFont="1" applyFill="1"/>
    <xf numFmtId="0" fontId="23" fillId="0" borderId="0" xfId="0" applyFont="1" applyFill="1"/>
    <xf numFmtId="0" fontId="24" fillId="0" borderId="0" xfId="0" applyFont="1" applyFill="1" applyBorder="1"/>
    <xf numFmtId="0" fontId="23" fillId="0" borderId="0" xfId="0" applyFont="1" applyFill="1" applyBorder="1"/>
    <xf numFmtId="3" fontId="7" fillId="0" borderId="0" xfId="0" applyNumberFormat="1" applyFont="1" applyFill="1" applyAlignment="1">
      <alignment horizontal="left"/>
    </xf>
    <xf numFmtId="0" fontId="7" fillId="0" borderId="0" xfId="0" applyFont="1" applyFill="1" applyAlignment="1">
      <alignment horizontal="left"/>
    </xf>
    <xf numFmtId="0" fontId="24" fillId="0" borderId="0" xfId="0" applyFont="1" applyFill="1"/>
    <xf numFmtId="0" fontId="25" fillId="0" borderId="0" xfId="0" applyFont="1" applyFill="1" applyAlignment="1">
      <alignment horizontal="left"/>
    </xf>
    <xf numFmtId="2" fontId="25" fillId="0" borderId="0" xfId="0" applyNumberFormat="1" applyFont="1" applyFill="1" applyBorder="1" applyAlignment="1">
      <alignment horizontal="right"/>
    </xf>
    <xf numFmtId="0" fontId="26" fillId="0" borderId="0" xfId="0" applyFont="1" applyFill="1" applyBorder="1"/>
    <xf numFmtId="0" fontId="23" fillId="0" borderId="0" xfId="0" applyFont="1"/>
    <xf numFmtId="0" fontId="0" fillId="0" borderId="0" xfId="0" applyAlignment="1">
      <alignment horizontal="right" vertical="center"/>
    </xf>
    <xf numFmtId="0" fontId="0" fillId="0" borderId="0" xfId="0" applyAlignment="1">
      <alignment vertical="center"/>
    </xf>
    <xf numFmtId="0" fontId="19" fillId="0" borderId="0" xfId="0" applyFont="1" applyFill="1" applyAlignment="1">
      <alignment vertical="center"/>
    </xf>
    <xf numFmtId="0" fontId="0" fillId="0" borderId="0" xfId="0" applyFill="1" applyAlignment="1">
      <alignment vertical="center"/>
    </xf>
    <xf numFmtId="3" fontId="20" fillId="4" borderId="0" xfId="1" applyNumberFormat="1" applyFont="1" applyFill="1" applyBorder="1"/>
    <xf numFmtId="3" fontId="15" fillId="4" borderId="29" xfId="0" applyNumberFormat="1" applyFont="1" applyFill="1" applyBorder="1"/>
    <xf numFmtId="0" fontId="12" fillId="0" borderId="29" xfId="0" applyFont="1" applyBorder="1" applyAlignment="1">
      <alignment horizontal="center"/>
    </xf>
    <xf numFmtId="0" fontId="12" fillId="0" borderId="29" xfId="0" applyFont="1" applyBorder="1" applyAlignment="1">
      <alignment horizontal="left"/>
    </xf>
    <xf numFmtId="3" fontId="12" fillId="4" borderId="29" xfId="0" applyNumberFormat="1" applyFont="1" applyFill="1" applyBorder="1" applyAlignment="1">
      <alignment vertical="center"/>
    </xf>
    <xf numFmtId="3" fontId="16" fillId="0" borderId="29" xfId="0" applyNumberFormat="1" applyFont="1" applyBorder="1" applyProtection="1"/>
    <xf numFmtId="0" fontId="13" fillId="0" borderId="29" xfId="0" applyFont="1" applyBorder="1"/>
    <xf numFmtId="0" fontId="14" fillId="0" borderId="29" xfId="0" applyFont="1" applyBorder="1"/>
    <xf numFmtId="0" fontId="12" fillId="0" borderId="29" xfId="0" applyFont="1" applyBorder="1"/>
    <xf numFmtId="0" fontId="12" fillId="0" borderId="29" xfId="0" applyFont="1" applyFill="1" applyBorder="1" applyAlignment="1">
      <alignment horizontal="center"/>
    </xf>
    <xf numFmtId="0" fontId="12" fillId="0" borderId="29" xfId="0" applyFont="1" applyFill="1" applyBorder="1"/>
    <xf numFmtId="0" fontId="14" fillId="0" borderId="29" xfId="0" applyFont="1" applyFill="1" applyBorder="1"/>
    <xf numFmtId="3" fontId="18" fillId="4" borderId="29" xfId="0" applyNumberFormat="1" applyFont="1" applyFill="1" applyBorder="1" applyAlignment="1">
      <alignment vertical="center"/>
    </xf>
    <xf numFmtId="0" fontId="17" fillId="0" borderId="29" xfId="0" applyFont="1" applyFill="1" applyBorder="1"/>
    <xf numFmtId="0" fontId="13" fillId="0" borderId="32" xfId="0" applyFont="1" applyBorder="1" applyAlignment="1">
      <alignment horizontal="left"/>
    </xf>
    <xf numFmtId="0" fontId="14" fillId="0" borderId="32" xfId="0" applyFont="1" applyBorder="1" applyAlignment="1">
      <alignment horizontal="left"/>
    </xf>
    <xf numFmtId="3" fontId="15" fillId="4" borderId="32" xfId="0" applyNumberFormat="1" applyFont="1" applyFill="1" applyBorder="1"/>
    <xf numFmtId="3" fontId="15" fillId="4" borderId="33" xfId="0" applyNumberFormat="1" applyFont="1" applyFill="1" applyBorder="1"/>
    <xf numFmtId="3" fontId="12" fillId="4" borderId="35" xfId="0" applyNumberFormat="1" applyFont="1" applyFill="1" applyBorder="1" applyAlignment="1">
      <alignment vertical="center"/>
    </xf>
    <xf numFmtId="3" fontId="16" fillId="0" borderId="35" xfId="0" applyNumberFormat="1" applyFont="1" applyBorder="1" applyProtection="1"/>
    <xf numFmtId="3" fontId="18" fillId="4" borderId="35" xfId="0" applyNumberFormat="1" applyFont="1" applyFill="1" applyBorder="1" applyAlignment="1">
      <alignment vertical="center"/>
    </xf>
    <xf numFmtId="3" fontId="16" fillId="0" borderId="36" xfId="0" applyNumberFormat="1" applyFont="1" applyBorder="1" applyProtection="1"/>
    <xf numFmtId="3" fontId="15" fillId="4" borderId="38" xfId="0" applyNumberFormat="1" applyFont="1" applyFill="1" applyBorder="1"/>
    <xf numFmtId="3" fontId="12" fillId="4" borderId="39" xfId="0" applyNumberFormat="1" applyFont="1" applyFill="1" applyBorder="1" applyAlignment="1">
      <alignment vertical="center"/>
    </xf>
    <xf numFmtId="3" fontId="12" fillId="4" borderId="40" xfId="0" applyNumberFormat="1" applyFont="1" applyFill="1" applyBorder="1" applyAlignment="1">
      <alignment vertical="center"/>
    </xf>
    <xf numFmtId="3" fontId="15" fillId="4" borderId="40" xfId="0" applyNumberFormat="1" applyFont="1" applyFill="1" applyBorder="1"/>
    <xf numFmtId="3" fontId="15" fillId="4" borderId="31" xfId="0" applyNumberFormat="1" applyFont="1" applyFill="1" applyBorder="1"/>
    <xf numFmtId="3" fontId="12" fillId="4" borderId="34" xfId="0" applyNumberFormat="1" applyFont="1" applyFill="1" applyBorder="1" applyAlignment="1">
      <alignment vertical="center"/>
    </xf>
    <xf numFmtId="3" fontId="16" fillId="0" borderId="34" xfId="0" applyNumberFormat="1" applyFont="1" applyBorder="1" applyProtection="1"/>
    <xf numFmtId="3" fontId="18" fillId="4" borderId="34" xfId="0" applyNumberFormat="1" applyFont="1" applyFill="1" applyBorder="1" applyAlignment="1">
      <alignment vertical="center"/>
    </xf>
    <xf numFmtId="3" fontId="15" fillId="4" borderId="34" xfId="0" applyNumberFormat="1" applyFont="1" applyFill="1" applyBorder="1"/>
    <xf numFmtId="3" fontId="15" fillId="2" borderId="37" xfId="0" applyNumberFormat="1" applyFont="1" applyFill="1" applyBorder="1"/>
    <xf numFmtId="3" fontId="12" fillId="2" borderId="36" xfId="0" applyNumberFormat="1" applyFont="1" applyFill="1" applyBorder="1" applyAlignment="1">
      <alignment horizontal="right"/>
    </xf>
    <xf numFmtId="3" fontId="15" fillId="2" borderId="36" xfId="0" applyNumberFormat="1" applyFont="1" applyFill="1" applyBorder="1"/>
    <xf numFmtId="3" fontId="18" fillId="2" borderId="36" xfId="0" applyNumberFormat="1" applyFont="1" applyFill="1" applyBorder="1" applyAlignment="1">
      <alignment horizontal="right"/>
    </xf>
    <xf numFmtId="3" fontId="15" fillId="4" borderId="41" xfId="0" applyNumberFormat="1" applyFont="1" applyFill="1" applyBorder="1"/>
    <xf numFmtId="3" fontId="12" fillId="4" borderId="42" xfId="0" applyNumberFormat="1" applyFont="1" applyFill="1" applyBorder="1" applyAlignment="1">
      <alignment vertical="center"/>
    </xf>
    <xf numFmtId="3" fontId="16" fillId="0" borderId="42" xfId="0" applyNumberFormat="1" applyFont="1" applyBorder="1" applyProtection="1"/>
    <xf numFmtId="3" fontId="15" fillId="4" borderId="42" xfId="0" applyNumberFormat="1" applyFont="1" applyFill="1" applyBorder="1"/>
    <xf numFmtId="3" fontId="18" fillId="4" borderId="42" xfId="0" applyNumberFormat="1" applyFont="1" applyFill="1" applyBorder="1" applyAlignment="1">
      <alignment vertical="center"/>
    </xf>
    <xf numFmtId="0" fontId="12" fillId="0" borderId="44" xfId="0" applyFont="1" applyFill="1" applyBorder="1"/>
    <xf numFmtId="0" fontId="14" fillId="0" borderId="44" xfId="0" applyFont="1" applyFill="1" applyBorder="1" applyAlignment="1">
      <alignment horizontal="right"/>
    </xf>
    <xf numFmtId="3" fontId="15" fillId="2" borderId="28" xfId="0" applyNumberFormat="1" applyFont="1" applyFill="1" applyBorder="1"/>
    <xf numFmtId="3" fontId="15" fillId="4" borderId="43" xfId="0" applyNumberFormat="1" applyFont="1" applyFill="1" applyBorder="1"/>
    <xf numFmtId="3" fontId="15" fillId="4" borderId="44" xfId="0" applyNumberFormat="1" applyFont="1" applyFill="1" applyBorder="1"/>
    <xf numFmtId="3" fontId="15" fillId="4" borderId="25" xfId="0" applyNumberFormat="1" applyFont="1" applyFill="1" applyBorder="1"/>
    <xf numFmtId="3" fontId="15" fillId="4" borderId="30" xfId="0" applyNumberFormat="1" applyFont="1" applyFill="1" applyBorder="1"/>
    <xf numFmtId="3" fontId="15" fillId="4" borderId="45" xfId="0" applyNumberFormat="1" applyFont="1" applyFill="1" applyBorder="1"/>
    <xf numFmtId="0" fontId="0" fillId="0" borderId="13" xfId="0" applyBorder="1"/>
    <xf numFmtId="0" fontId="14" fillId="0" borderId="13" xfId="0" applyFont="1" applyFill="1" applyBorder="1" applyAlignment="1">
      <alignment horizontal="right"/>
    </xf>
    <xf numFmtId="3" fontId="16" fillId="0" borderId="14" xfId="0" applyNumberFormat="1" applyFont="1" applyBorder="1" applyProtection="1"/>
    <xf numFmtId="3" fontId="16" fillId="0" borderId="46" xfId="0" applyNumberFormat="1" applyFont="1" applyBorder="1" applyProtection="1"/>
    <xf numFmtId="3" fontId="16" fillId="0" borderId="13" xfId="0" applyNumberFormat="1" applyFont="1" applyBorder="1" applyProtection="1"/>
    <xf numFmtId="3" fontId="16" fillId="0" borderId="12" xfId="0" applyNumberFormat="1" applyFont="1" applyBorder="1" applyProtection="1"/>
    <xf numFmtId="3" fontId="16" fillId="0" borderId="5" xfId="0" applyNumberFormat="1" applyFont="1" applyBorder="1" applyProtection="1"/>
    <xf numFmtId="0" fontId="3" fillId="0" borderId="0" xfId="2" applyFont="1"/>
    <xf numFmtId="0" fontId="28" fillId="0" borderId="0" xfId="2" applyFont="1" applyBorder="1" applyAlignment="1" applyProtection="1"/>
    <xf numFmtId="0" fontId="29" fillId="0" borderId="0" xfId="2" applyFont="1" applyBorder="1" applyProtection="1"/>
    <xf numFmtId="0" fontId="29" fillId="0" borderId="0" xfId="2" applyFont="1" applyBorder="1" applyAlignment="1" applyProtection="1">
      <alignment horizontal="centerContinuous"/>
    </xf>
    <xf numFmtId="0" fontId="28" fillId="0" borderId="0" xfId="2" applyFont="1" applyBorder="1" applyAlignment="1" applyProtection="1">
      <alignment horizontal="right"/>
    </xf>
    <xf numFmtId="0" fontId="3" fillId="0" borderId="9" xfId="2" applyFont="1" applyBorder="1"/>
    <xf numFmtId="0" fontId="7" fillId="0" borderId="48" xfId="2" applyFont="1" applyFill="1" applyBorder="1" applyAlignment="1" applyProtection="1">
      <alignment horizontal="center" vertical="center"/>
    </xf>
    <xf numFmtId="0" fontId="7" fillId="0" borderId="20" xfId="2" applyFont="1" applyFill="1" applyBorder="1" applyAlignment="1" applyProtection="1">
      <alignment horizontal="center" vertical="center"/>
    </xf>
    <xf numFmtId="0" fontId="28" fillId="0" borderId="34" xfId="2" applyFont="1" applyBorder="1" applyProtection="1"/>
    <xf numFmtId="0" fontId="28" fillId="0" borderId="29" xfId="2" applyFont="1" applyBorder="1" applyProtection="1"/>
    <xf numFmtId="0" fontId="29" fillId="0" borderId="15" xfId="2" applyFont="1" applyBorder="1"/>
    <xf numFmtId="0" fontId="29" fillId="0" borderId="34" xfId="2" applyFont="1" applyBorder="1" applyProtection="1"/>
    <xf numFmtId="3" fontId="29" fillId="0" borderId="29" xfId="2" applyNumberFormat="1" applyFont="1" applyBorder="1" applyProtection="1"/>
    <xf numFmtId="0" fontId="29" fillId="0" borderId="34" xfId="2" applyFont="1" applyFill="1" applyBorder="1" applyProtection="1"/>
    <xf numFmtId="0" fontId="29" fillId="0" borderId="34" xfId="2" applyFont="1" applyBorder="1" applyProtection="1">
      <protection locked="0"/>
    </xf>
    <xf numFmtId="0" fontId="3" fillId="0" borderId="15" xfId="2" applyFont="1" applyBorder="1"/>
    <xf numFmtId="0" fontId="3" fillId="0" borderId="27" xfId="2" applyFont="1" applyBorder="1"/>
    <xf numFmtId="0" fontId="29" fillId="0" borderId="43" xfId="2" applyFont="1" applyBorder="1" applyProtection="1"/>
    <xf numFmtId="0" fontId="3" fillId="0" borderId="52" xfId="2" applyFont="1" applyBorder="1"/>
    <xf numFmtId="0" fontId="28" fillId="0" borderId="46" xfId="2" applyFont="1" applyFill="1" applyBorder="1" applyProtection="1"/>
    <xf numFmtId="0" fontId="28" fillId="0" borderId="0" xfId="2" applyFont="1" applyBorder="1" applyAlignment="1" applyProtection="1">
      <alignment horizontal="center"/>
    </xf>
    <xf numFmtId="3" fontId="16" fillId="0" borderId="0" xfId="0" applyNumberFormat="1" applyFont="1" applyProtection="1"/>
    <xf numFmtId="3" fontId="16" fillId="0" borderId="53" xfId="0" applyNumberFormat="1" applyFont="1" applyBorder="1" applyProtection="1"/>
    <xf numFmtId="0" fontId="30" fillId="0" borderId="0" xfId="0" applyFont="1" applyAlignment="1">
      <alignment horizontal="justify" vertical="center"/>
    </xf>
    <xf numFmtId="3" fontId="29" fillId="0" borderId="0" xfId="2" applyNumberFormat="1" applyFont="1" applyBorder="1" applyProtection="1"/>
    <xf numFmtId="3" fontId="28" fillId="0" borderId="0" xfId="2" applyNumberFormat="1" applyFont="1" applyBorder="1" applyProtection="1"/>
    <xf numFmtId="3" fontId="30" fillId="0" borderId="0" xfId="0" applyNumberFormat="1" applyFont="1" applyAlignment="1">
      <alignment horizontal="right" vertical="center"/>
    </xf>
    <xf numFmtId="3" fontId="4" fillId="0" borderId="54" xfId="0" applyNumberFormat="1" applyFont="1" applyFill="1" applyBorder="1" applyAlignment="1">
      <alignment horizontal="center"/>
    </xf>
    <xf numFmtId="3" fontId="4" fillId="4" borderId="9" xfId="0" applyNumberFormat="1" applyFont="1" applyFill="1" applyBorder="1" applyAlignment="1">
      <alignment horizontal="right"/>
    </xf>
    <xf numFmtId="3" fontId="4" fillId="4" borderId="54" xfId="0" applyNumberFormat="1" applyFont="1" applyFill="1" applyBorder="1"/>
    <xf numFmtId="3" fontId="4" fillId="4" borderId="9" xfId="0" applyNumberFormat="1" applyFont="1" applyFill="1" applyBorder="1"/>
    <xf numFmtId="3" fontId="4" fillId="4" borderId="54" xfId="0" applyNumberFormat="1" applyFont="1" applyFill="1" applyBorder="1" applyAlignment="1">
      <alignment horizontal="right"/>
    </xf>
    <xf numFmtId="0" fontId="7" fillId="5" borderId="18" xfId="0" applyFont="1" applyFill="1" applyBorder="1" applyAlignment="1">
      <alignment horizontal="center" vertical="center" wrapText="1"/>
    </xf>
    <xf numFmtId="0" fontId="12" fillId="0" borderId="0" xfId="0" applyFont="1" applyBorder="1"/>
    <xf numFmtId="0" fontId="4" fillId="5" borderId="15" xfId="0" applyNumberFormat="1" applyFont="1" applyFill="1" applyBorder="1" applyAlignment="1">
      <alignment horizontal="center" vertical="center"/>
    </xf>
    <xf numFmtId="0" fontId="4" fillId="4" borderId="40" xfId="0" applyNumberFormat="1" applyFont="1" applyFill="1" applyBorder="1" applyAlignment="1">
      <alignment horizontal="center" vertical="center"/>
    </xf>
    <xf numFmtId="0" fontId="4" fillId="0" borderId="60" xfId="0" applyNumberFormat="1" applyFont="1" applyFill="1" applyBorder="1" applyAlignment="1">
      <alignment horizontal="center" vertical="center"/>
    </xf>
    <xf numFmtId="0" fontId="4" fillId="0" borderId="36" xfId="0" applyNumberFormat="1" applyFont="1" applyFill="1" applyBorder="1" applyAlignment="1">
      <alignment horizontal="center" vertical="center"/>
    </xf>
    <xf numFmtId="0" fontId="4" fillId="4" borderId="15" xfId="0" applyNumberFormat="1" applyFont="1" applyFill="1" applyBorder="1" applyAlignment="1">
      <alignment horizontal="center" vertical="center"/>
    </xf>
    <xf numFmtId="0" fontId="4" fillId="0" borderId="29" xfId="0" applyNumberFormat="1" applyFont="1" applyFill="1" applyBorder="1" applyAlignment="1">
      <alignment horizontal="center" vertical="center"/>
    </xf>
    <xf numFmtId="0" fontId="14" fillId="0" borderId="0" xfId="0" applyFont="1" applyBorder="1" applyAlignment="1">
      <alignment horizontal="left"/>
    </xf>
    <xf numFmtId="3" fontId="14" fillId="6" borderId="54" xfId="0" applyNumberFormat="1" applyFont="1" applyFill="1" applyBorder="1" applyAlignment="1">
      <alignment horizontal="right"/>
    </xf>
    <xf numFmtId="3" fontId="14" fillId="4" borderId="9" xfId="0" applyNumberFormat="1" applyFont="1" applyFill="1" applyBorder="1" applyAlignment="1">
      <alignment horizontal="right"/>
    </xf>
    <xf numFmtId="3" fontId="14" fillId="4" borderId="24" xfId="0" applyNumberFormat="1" applyFont="1" applyFill="1" applyBorder="1" applyAlignment="1">
      <alignment horizontal="right"/>
    </xf>
    <xf numFmtId="3" fontId="14" fillId="4" borderId="54" xfId="0" applyNumberFormat="1" applyFont="1" applyFill="1" applyBorder="1" applyAlignment="1">
      <alignment horizontal="right"/>
    </xf>
    <xf numFmtId="0" fontId="12" fillId="0" borderId="0" xfId="0" applyFont="1" applyBorder="1" applyAlignment="1">
      <alignment horizontal="left"/>
    </xf>
    <xf numFmtId="3" fontId="12" fillId="6" borderId="17" xfId="0" applyNumberFormat="1" applyFont="1" applyFill="1" applyBorder="1" applyAlignment="1">
      <alignment horizontal="right"/>
    </xf>
    <xf numFmtId="3" fontId="12" fillId="4" borderId="15" xfId="0" applyNumberFormat="1" applyFont="1" applyFill="1" applyBorder="1" applyAlignment="1">
      <alignment vertical="center"/>
    </xf>
    <xf numFmtId="3" fontId="12" fillId="4" borderId="60" xfId="0" applyNumberFormat="1" applyFont="1" applyFill="1" applyBorder="1" applyAlignment="1">
      <alignment vertical="center"/>
    </xf>
    <xf numFmtId="3" fontId="12" fillId="4" borderId="15" xfId="0" applyNumberFormat="1" applyFont="1" applyFill="1" applyBorder="1" applyAlignment="1">
      <alignment horizontal="right"/>
    </xf>
    <xf numFmtId="3" fontId="12" fillId="4" borderId="36" xfId="0" applyNumberFormat="1" applyFont="1" applyFill="1" applyBorder="1" applyAlignment="1">
      <alignment vertical="center"/>
    </xf>
    <xf numFmtId="3" fontId="12" fillId="4" borderId="17" xfId="0" applyNumberFormat="1" applyFont="1" applyFill="1" applyBorder="1" applyAlignment="1">
      <alignment vertical="center"/>
    </xf>
    <xf numFmtId="0" fontId="14" fillId="0" borderId="0" xfId="0" applyFont="1" applyBorder="1"/>
    <xf numFmtId="0" fontId="12" fillId="0" borderId="0" xfId="0" applyFont="1" applyFill="1" applyBorder="1"/>
    <xf numFmtId="0" fontId="14" fillId="0" borderId="0" xfId="0" applyFont="1" applyFill="1" applyBorder="1"/>
    <xf numFmtId="0" fontId="17" fillId="0" borderId="0" xfId="0" applyFont="1" applyFill="1" applyBorder="1"/>
    <xf numFmtId="0" fontId="12" fillId="0" borderId="0" xfId="0" applyFont="1" applyBorder="1" applyAlignment="1">
      <alignment horizontal="center"/>
    </xf>
    <xf numFmtId="3" fontId="16" fillId="0" borderId="54" xfId="0" applyNumberFormat="1" applyFont="1" applyBorder="1" applyProtection="1"/>
    <xf numFmtId="3" fontId="16" fillId="4" borderId="9" xfId="0" applyNumberFormat="1" applyFont="1" applyFill="1" applyBorder="1" applyProtection="1"/>
    <xf numFmtId="3" fontId="16" fillId="4" borderId="54" xfId="0" applyNumberFormat="1" applyFont="1" applyFill="1" applyBorder="1" applyProtection="1"/>
    <xf numFmtId="0" fontId="14" fillId="0" borderId="61" xfId="0" applyFont="1" applyFill="1" applyBorder="1" applyAlignment="1">
      <alignment horizontal="right"/>
    </xf>
    <xf numFmtId="3" fontId="31" fillId="0" borderId="53" xfId="0" applyNumberFormat="1" applyFont="1" applyBorder="1" applyProtection="1"/>
    <xf numFmtId="3" fontId="0" fillId="0" borderId="54" xfId="0" applyNumberFormat="1" applyBorder="1"/>
    <xf numFmtId="3" fontId="0" fillId="4" borderId="9" xfId="0" applyNumberFormat="1" applyFill="1" applyBorder="1"/>
    <xf numFmtId="3" fontId="0" fillId="4" borderId="54" xfId="0" applyNumberFormat="1" applyFill="1" applyBorder="1"/>
    <xf numFmtId="3" fontId="0" fillId="0" borderId="0" xfId="0" applyNumberFormat="1"/>
    <xf numFmtId="3" fontId="19" fillId="4" borderId="9" xfId="0" applyNumberFormat="1" applyFont="1" applyFill="1" applyBorder="1"/>
    <xf numFmtId="3" fontId="19" fillId="4" borderId="54" xfId="0" applyNumberFormat="1" applyFont="1" applyFill="1" applyBorder="1"/>
    <xf numFmtId="3" fontId="0" fillId="0" borderId="0" xfId="0" applyNumberFormat="1" applyFill="1"/>
    <xf numFmtId="0" fontId="19" fillId="4" borderId="9" xfId="0" applyFont="1" applyFill="1" applyBorder="1"/>
    <xf numFmtId="0" fontId="19" fillId="4" borderId="54" xfId="0" applyFont="1" applyFill="1" applyBorder="1"/>
    <xf numFmtId="0" fontId="0" fillId="0" borderId="54" xfId="0" applyBorder="1"/>
    <xf numFmtId="0" fontId="0" fillId="4" borderId="54" xfId="0" applyFill="1" applyBorder="1"/>
    <xf numFmtId="3" fontId="32" fillId="0" borderId="62" xfId="0" applyNumberFormat="1" applyFont="1" applyBorder="1" applyAlignment="1">
      <alignment horizontal="right" vertical="center"/>
    </xf>
    <xf numFmtId="3" fontId="0" fillId="0" borderId="54" xfId="0" applyNumberFormat="1" applyFill="1" applyBorder="1"/>
    <xf numFmtId="0" fontId="0" fillId="4" borderId="9" xfId="0" applyFill="1" applyBorder="1"/>
    <xf numFmtId="2" fontId="6" fillId="0" borderId="0" xfId="0" applyNumberFormat="1" applyFont="1" applyFill="1" applyBorder="1" applyAlignment="1">
      <alignment horizontal="right"/>
    </xf>
    <xf numFmtId="2" fontId="6" fillId="4" borderId="54" xfId="0" applyNumberFormat="1" applyFont="1" applyFill="1" applyBorder="1" applyAlignment="1">
      <alignment horizontal="right"/>
    </xf>
    <xf numFmtId="3" fontId="6" fillId="4" borderId="9" xfId="0" applyNumberFormat="1" applyFont="1" applyFill="1" applyBorder="1" applyAlignment="1">
      <alignment horizontal="center"/>
    </xf>
    <xf numFmtId="0" fontId="22" fillId="4" borderId="9" xfId="0" applyFont="1" applyFill="1" applyBorder="1"/>
    <xf numFmtId="0" fontId="6" fillId="0" borderId="0" xfId="0" applyFont="1" applyFill="1" applyAlignment="1">
      <alignment horizontal="left"/>
    </xf>
    <xf numFmtId="0" fontId="6" fillId="4" borderId="54" xfId="0" applyFont="1" applyFill="1" applyBorder="1"/>
    <xf numFmtId="3" fontId="23" fillId="0" borderId="54" xfId="0" applyNumberFormat="1" applyFont="1" applyFill="1" applyBorder="1"/>
    <xf numFmtId="0" fontId="23" fillId="4" borderId="9" xfId="0" applyFont="1" applyFill="1" applyBorder="1"/>
    <xf numFmtId="0" fontId="23" fillId="4" borderId="54" xfId="0" applyFont="1" applyFill="1" applyBorder="1"/>
    <xf numFmtId="0" fontId="7" fillId="4" borderId="9" xfId="0" applyFont="1" applyFill="1" applyBorder="1" applyAlignment="1">
      <alignment horizontal="left"/>
    </xf>
    <xf numFmtId="0" fontId="23" fillId="0" borderId="54" xfId="0" applyFont="1" applyFill="1" applyBorder="1"/>
    <xf numFmtId="0" fontId="24" fillId="0" borderId="54" xfId="0" applyFont="1" applyFill="1" applyBorder="1"/>
    <xf numFmtId="0" fontId="24" fillId="4" borderId="9" xfId="0" applyFont="1" applyFill="1" applyBorder="1"/>
    <xf numFmtId="0" fontId="24" fillId="4" borderId="54" xfId="0" applyFont="1" applyFill="1" applyBorder="1"/>
    <xf numFmtId="0" fontId="25" fillId="4" borderId="9" xfId="0" applyFont="1" applyFill="1" applyBorder="1" applyAlignment="1">
      <alignment horizontal="left"/>
    </xf>
    <xf numFmtId="2" fontId="25" fillId="4" borderId="54" xfId="0" applyNumberFormat="1" applyFont="1" applyFill="1" applyBorder="1" applyAlignment="1">
      <alignment horizontal="right"/>
    </xf>
    <xf numFmtId="0" fontId="26" fillId="4" borderId="9" xfId="0" applyFont="1" applyFill="1" applyBorder="1"/>
    <xf numFmtId="0" fontId="0" fillId="0" borderId="54" xfId="0" applyBorder="1" applyAlignment="1">
      <alignment horizontal="right" vertical="center"/>
    </xf>
    <xf numFmtId="0" fontId="19" fillId="4" borderId="9" xfId="0" applyFont="1" applyFill="1" applyBorder="1" applyAlignment="1">
      <alignment vertical="center"/>
    </xf>
    <xf numFmtId="0" fontId="19" fillId="4" borderId="54" xfId="0" applyFont="1" applyFill="1" applyBorder="1" applyAlignment="1">
      <alignment vertical="center"/>
    </xf>
    <xf numFmtId="0" fontId="0" fillId="4" borderId="9" xfId="0" applyFill="1" applyBorder="1" applyAlignment="1">
      <alignment vertical="center"/>
    </xf>
    <xf numFmtId="0" fontId="0" fillId="4" borderId="54" xfId="0" applyFill="1" applyBorder="1" applyAlignment="1">
      <alignment vertical="center"/>
    </xf>
    <xf numFmtId="0" fontId="0" fillId="7" borderId="0" xfId="0" applyFill="1"/>
    <xf numFmtId="3" fontId="18" fillId="4" borderId="17" xfId="0" applyNumberFormat="1" applyFont="1" applyFill="1" applyBorder="1" applyAlignment="1">
      <alignment horizontal="right"/>
    </xf>
    <xf numFmtId="3" fontId="18" fillId="4" borderId="15" xfId="0" applyNumberFormat="1" applyFont="1" applyFill="1" applyBorder="1" applyAlignment="1">
      <alignment vertical="center"/>
    </xf>
    <xf numFmtId="3" fontId="18" fillId="4" borderId="60" xfId="0" applyNumberFormat="1" applyFont="1" applyFill="1" applyBorder="1" applyAlignment="1">
      <alignment vertical="center"/>
    </xf>
    <xf numFmtId="3" fontId="18" fillId="4" borderId="15" xfId="0" applyNumberFormat="1" applyFont="1" applyFill="1" applyBorder="1" applyAlignment="1">
      <alignment horizontal="right"/>
    </xf>
    <xf numFmtId="3" fontId="18" fillId="4" borderId="36" xfId="0" applyNumberFormat="1" applyFont="1" applyFill="1" applyBorder="1" applyAlignment="1">
      <alignment vertical="center"/>
    </xf>
    <xf numFmtId="3" fontId="18" fillId="4" borderId="17" xfId="0" applyNumberFormat="1" applyFont="1" applyFill="1" applyBorder="1" applyAlignment="1">
      <alignment vertical="center"/>
    </xf>
    <xf numFmtId="0" fontId="7" fillId="3" borderId="3" xfId="2" applyFont="1" applyFill="1" applyBorder="1" applyAlignment="1">
      <alignment horizontal="center" vertical="center"/>
    </xf>
    <xf numFmtId="0" fontId="7" fillId="3" borderId="9" xfId="2" applyFont="1" applyFill="1" applyBorder="1" applyAlignment="1">
      <alignment horizontal="center" vertical="center"/>
    </xf>
    <xf numFmtId="0" fontId="7" fillId="3" borderId="49" xfId="2" applyFont="1" applyFill="1" applyBorder="1" applyAlignment="1">
      <alignment horizontal="center" vertical="center"/>
    </xf>
    <xf numFmtId="3" fontId="7" fillId="3" borderId="47" xfId="2" applyNumberFormat="1" applyFont="1" applyFill="1" applyBorder="1" applyAlignment="1">
      <alignment horizontal="center" vertical="center" wrapText="1"/>
    </xf>
    <xf numFmtId="3" fontId="7" fillId="3" borderId="48" xfId="2" applyNumberFormat="1" applyFont="1" applyFill="1" applyBorder="1" applyAlignment="1">
      <alignment horizontal="center" vertical="center" wrapText="1"/>
    </xf>
    <xf numFmtId="3" fontId="7" fillId="3" borderId="50" xfId="2" applyNumberFormat="1" applyFont="1" applyFill="1" applyBorder="1" applyAlignment="1">
      <alignment horizontal="center" vertical="center" wrapText="1"/>
    </xf>
    <xf numFmtId="3" fontId="7" fillId="3" borderId="1" xfId="2" applyNumberFormat="1" applyFont="1" applyFill="1" applyBorder="1" applyAlignment="1">
      <alignment horizontal="center" vertical="center" wrapText="1"/>
    </xf>
    <xf numFmtId="3" fontId="7" fillId="3" borderId="7" xfId="2" applyNumberFormat="1" applyFont="1" applyFill="1" applyBorder="1" applyAlignment="1">
      <alignment horizontal="center" vertical="center" wrapText="1"/>
    </xf>
    <xf numFmtId="3" fontId="7" fillId="3" borderId="51" xfId="2" applyNumberFormat="1" applyFont="1" applyFill="1" applyBorder="1" applyAlignment="1">
      <alignment horizontal="center" vertical="center" wrapText="1"/>
    </xf>
    <xf numFmtId="0" fontId="2" fillId="0" borderId="0" xfId="0" applyFont="1" applyFill="1" applyAlignment="1">
      <alignment horizontal="center"/>
    </xf>
    <xf numFmtId="0" fontId="5" fillId="0" borderId="0" xfId="0" applyFont="1" applyFill="1" applyBorder="1" applyAlignment="1">
      <alignment horizontal="center"/>
    </xf>
    <xf numFmtId="0" fontId="6" fillId="0" borderId="0" xfId="0" applyFont="1" applyBorder="1" applyAlignment="1">
      <alignment horizontal="center"/>
    </xf>
    <xf numFmtId="0" fontId="4" fillId="0" borderId="1" xfId="0" applyFont="1" applyFill="1" applyBorder="1" applyAlignment="1">
      <alignment horizontal="center" vertical="center" textRotation="90" wrapText="1"/>
    </xf>
    <xf numFmtId="0" fontId="4" fillId="0" borderId="7" xfId="0" applyFont="1" applyFill="1" applyBorder="1" applyAlignment="1">
      <alignment horizontal="center" vertical="center" textRotation="90" wrapText="1"/>
    </xf>
    <xf numFmtId="0" fontId="4" fillId="0" borderId="20" xfId="0" applyFont="1" applyFill="1" applyBorder="1" applyAlignment="1">
      <alignment horizontal="center" vertical="center" textRotation="90" wrapText="1"/>
    </xf>
    <xf numFmtId="0" fontId="7" fillId="0" borderId="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0" fillId="2" borderId="22" xfId="0"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3" fontId="7" fillId="0" borderId="18" xfId="0" applyNumberFormat="1" applyFont="1" applyFill="1" applyBorder="1" applyAlignment="1">
      <alignment horizontal="center" vertical="center" wrapText="1"/>
    </xf>
    <xf numFmtId="0" fontId="0" fillId="0" borderId="15" xfId="0" applyBorder="1" applyAlignment="1">
      <alignment horizontal="center" vertical="center" wrapText="1"/>
    </xf>
    <xf numFmtId="3" fontId="7" fillId="0" borderId="19" xfId="0" applyNumberFormat="1" applyFont="1" applyFill="1" applyBorder="1" applyAlignment="1">
      <alignment horizontal="center" vertical="center" wrapText="1"/>
    </xf>
    <xf numFmtId="0" fontId="0" fillId="0" borderId="22" xfId="0" applyBorder="1" applyAlignment="1">
      <alignment horizontal="center" vertical="center" wrapText="1"/>
    </xf>
    <xf numFmtId="0" fontId="10" fillId="2" borderId="4" xfId="0" applyFont="1" applyFill="1" applyBorder="1" applyAlignment="1">
      <alignment horizontal="center" vertical="center" wrapText="1"/>
    </xf>
    <xf numFmtId="3" fontId="7" fillId="3" borderId="10" xfId="0" applyNumberFormat="1" applyFont="1" applyFill="1" applyBorder="1" applyAlignment="1">
      <alignment horizontal="center" vertical="center" wrapText="1"/>
    </xf>
    <xf numFmtId="3" fontId="7" fillId="3" borderId="15" xfId="0" applyNumberFormat="1" applyFont="1" applyFill="1" applyBorder="1" applyAlignment="1">
      <alignment horizontal="center" vertical="center" wrapText="1"/>
    </xf>
    <xf numFmtId="3" fontId="7" fillId="3" borderId="11" xfId="0" applyNumberFormat="1" applyFont="1" applyFill="1" applyBorder="1" applyAlignment="1">
      <alignment horizontal="center" vertical="center" wrapText="1"/>
    </xf>
    <xf numFmtId="3" fontId="7" fillId="3" borderId="12" xfId="0" applyNumberFormat="1" applyFont="1" applyFill="1" applyBorder="1" applyAlignment="1">
      <alignment horizontal="center" vertical="center" wrapText="1"/>
    </xf>
    <xf numFmtId="3" fontId="7" fillId="3" borderId="3" xfId="0" applyNumberFormat="1" applyFont="1" applyFill="1" applyBorder="1" applyAlignment="1">
      <alignment horizontal="center" vertical="center" wrapText="1"/>
    </xf>
    <xf numFmtId="3" fontId="7" fillId="3" borderId="9" xfId="0" applyNumberFormat="1" applyFont="1" applyFill="1" applyBorder="1" applyAlignment="1">
      <alignment horizontal="center" vertical="center" wrapText="1"/>
    </xf>
    <xf numFmtId="3" fontId="7" fillId="3" borderId="22" xfId="0" applyNumberFormat="1" applyFont="1" applyFill="1" applyBorder="1" applyAlignment="1">
      <alignment horizontal="center" vertical="center" wrapText="1"/>
    </xf>
    <xf numFmtId="3" fontId="7" fillId="3" borderId="17" xfId="0" applyNumberFormat="1" applyFont="1" applyFill="1" applyBorder="1" applyAlignment="1">
      <alignment horizontal="center" vertical="center" wrapText="1"/>
    </xf>
    <xf numFmtId="3" fontId="7" fillId="3" borderId="13" xfId="0" applyNumberFormat="1" applyFont="1" applyFill="1" applyBorder="1" applyAlignment="1">
      <alignment horizontal="center" vertical="center" wrapText="1"/>
    </xf>
    <xf numFmtId="3" fontId="7" fillId="3" borderId="14" xfId="0" applyNumberFormat="1" applyFont="1" applyFill="1" applyBorder="1" applyAlignment="1">
      <alignment horizontal="center" vertical="center" wrapText="1"/>
    </xf>
    <xf numFmtId="3" fontId="7" fillId="0" borderId="16" xfId="0" applyNumberFormat="1" applyFont="1" applyFill="1" applyBorder="1" applyAlignment="1">
      <alignment horizontal="center" vertical="center" wrapText="1"/>
    </xf>
    <xf numFmtId="3" fontId="7" fillId="0" borderId="23" xfId="0" applyNumberFormat="1" applyFont="1" applyFill="1" applyBorder="1" applyAlignment="1">
      <alignment horizontal="center" vertical="center" wrapText="1"/>
    </xf>
    <xf numFmtId="3" fontId="7" fillId="0" borderId="8" xfId="0" applyNumberFormat="1" applyFont="1" applyFill="1" applyBorder="1" applyAlignment="1">
      <alignment horizontal="center" vertical="center" wrapText="1"/>
    </xf>
    <xf numFmtId="3" fontId="7" fillId="0" borderId="21" xfId="0" applyNumberFormat="1" applyFont="1" applyFill="1" applyBorder="1" applyAlignment="1">
      <alignment horizontal="center" vertical="center" wrapText="1"/>
    </xf>
    <xf numFmtId="3" fontId="7" fillId="0" borderId="9" xfId="0" applyNumberFormat="1" applyFont="1" applyFill="1" applyBorder="1" applyAlignment="1">
      <alignment horizontal="center" vertical="center" wrapText="1"/>
    </xf>
    <xf numFmtId="3" fontId="7" fillId="0" borderId="22" xfId="0" applyNumberFormat="1" applyFont="1" applyFill="1" applyBorder="1" applyAlignment="1">
      <alignment horizontal="center" vertical="center" wrapText="1"/>
    </xf>
    <xf numFmtId="3" fontId="7" fillId="0" borderId="32" xfId="0" applyNumberFormat="1" applyFont="1" applyFill="1" applyBorder="1" applyAlignment="1">
      <alignment horizontal="center" vertical="center" wrapText="1"/>
    </xf>
    <xf numFmtId="3" fontId="7" fillId="0" borderId="33" xfId="0" applyNumberFormat="1" applyFont="1" applyFill="1" applyBorder="1" applyAlignment="1">
      <alignment horizontal="center" vertical="center" wrapText="1"/>
    </xf>
    <xf numFmtId="3" fontId="7" fillId="4" borderId="19" xfId="0" applyNumberFormat="1" applyFont="1" applyFill="1" applyBorder="1" applyAlignment="1">
      <alignment horizontal="center" vertical="center" wrapText="1"/>
    </xf>
    <xf numFmtId="3" fontId="7" fillId="4" borderId="54" xfId="0" applyNumberFormat="1" applyFont="1" applyFill="1" applyBorder="1" applyAlignment="1">
      <alignment horizontal="center" vertical="center" wrapText="1"/>
    </xf>
    <xf numFmtId="3" fontId="7" fillId="4" borderId="18" xfId="0" applyNumberFormat="1" applyFont="1" applyFill="1" applyBorder="1" applyAlignment="1">
      <alignment horizontal="center" vertical="center" wrapText="1"/>
    </xf>
    <xf numFmtId="3" fontId="7" fillId="0" borderId="58" xfId="0" applyNumberFormat="1" applyFont="1" applyFill="1" applyBorder="1" applyAlignment="1">
      <alignment horizontal="center" vertical="center" wrapText="1"/>
    </xf>
    <xf numFmtId="3" fontId="7" fillId="0" borderId="28" xfId="0" applyNumberFormat="1" applyFont="1" applyFill="1" applyBorder="1" applyAlignment="1">
      <alignment horizontal="center" vertical="center" wrapText="1"/>
    </xf>
    <xf numFmtId="3" fontId="7" fillId="0" borderId="59" xfId="0" applyNumberFormat="1" applyFont="1" applyFill="1" applyBorder="1" applyAlignment="1">
      <alignment horizontal="center" vertical="center" wrapText="1"/>
    </xf>
    <xf numFmtId="3" fontId="7" fillId="0" borderId="44" xfId="0" applyNumberFormat="1" applyFont="1" applyFill="1" applyBorder="1" applyAlignment="1">
      <alignment horizontal="center" vertical="center" wrapText="1"/>
    </xf>
    <xf numFmtId="3" fontId="7" fillId="0" borderId="20" xfId="0" applyNumberFormat="1" applyFont="1" applyFill="1" applyBorder="1" applyAlignment="1">
      <alignment horizontal="center" vertical="center" wrapText="1"/>
    </xf>
    <xf numFmtId="0" fontId="6" fillId="0" borderId="0" xfId="0" applyFont="1" applyFill="1" applyBorder="1" applyAlignment="1">
      <alignment horizontal="center"/>
    </xf>
    <xf numFmtId="0" fontId="25" fillId="0" borderId="0" xfId="0" applyFont="1" applyFill="1" applyBorder="1" applyAlignment="1">
      <alignment horizontal="center"/>
    </xf>
    <xf numFmtId="0" fontId="7" fillId="0" borderId="55" xfId="0" applyFont="1" applyFill="1" applyBorder="1" applyAlignment="1">
      <alignment horizontal="center" vertical="center" wrapText="1"/>
    </xf>
    <xf numFmtId="0" fontId="7" fillId="0" borderId="56" xfId="0" applyFont="1" applyFill="1" applyBorder="1" applyAlignment="1">
      <alignment horizontal="center" vertical="center" wrapText="1"/>
    </xf>
    <xf numFmtId="0" fontId="7" fillId="0" borderId="59"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54"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3" fontId="7" fillId="4" borderId="57" xfId="0" applyNumberFormat="1" applyFont="1" applyFill="1" applyBorder="1" applyAlignment="1">
      <alignment horizontal="center" vertical="center" wrapText="1"/>
    </xf>
    <xf numFmtId="3" fontId="7" fillId="4" borderId="15" xfId="0" applyNumberFormat="1" applyFont="1" applyFill="1" applyBorder="1" applyAlignment="1">
      <alignment horizontal="center" vertical="center" wrapText="1"/>
    </xf>
  </cellXfs>
  <cellStyles count="3">
    <cellStyle name="Normal" xfId="0" builtinId="0"/>
    <cellStyle name="Normal 2" xfId="2"/>
    <cellStyle name="Normal 4"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zvasileva\Desktop\SEBRA_III_trim_2016%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uzunov\Desktop\&#1058;&#1088;&#1072;&#1085;&#1089;&#1087;&#1086;&#1088;&#1090;\&#1051;&#1080;&#1084;&#1080;&#1090;&#1080;%20&#1086;&#1090;%20&#1044;&#1055;&#1056;&#1057;\4-&#1090;&#1086;%20&#1090;&#1088;&#1080;&#1084;\&#1051;&#1048;&#1052;&#1048;&#1058;-&#1054;&#1041;&#1065;&#1054;-&#1050;&#1086;&#1088;&#1077;&#1082;&#1094;&#1080;&#1080;-&#1088;&#1072;&#1073;&#1086;&#1090;&#1077;&#108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meni_I"/>
      <sheetName val="limit_I"/>
      <sheetName val="DS"/>
      <sheetName val="promeni_II"/>
      <sheetName val="limit_II"/>
      <sheetName val="promeni_III"/>
      <sheetName val="limitIII"/>
      <sheetName val="Акт. 2016 - юли"/>
      <sheetName val="9-месечие по групи"/>
      <sheetName val="Отнети лимити по групи"/>
      <sheetName val="Лимит за общини"/>
      <sheetName val="2016_i_promeni_IV"/>
      <sheetName val="2016_i_promeni_IV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3"/>
      <sheetName val="1-ВО ТРИМ."/>
      <sheetName val="2-РО ТРИМ."/>
      <sheetName val="3-ТО ТРИМ."/>
      <sheetName val="4-ТО ТРИМ."/>
      <sheetName val="4-ТО ТРИМ. (2)"/>
      <sheetName val="komp-razdeleni"/>
      <sheetName val="komp"/>
      <sheetName val="Subs"/>
      <sheetName val="Sheet1"/>
    </sheetNames>
    <sheetDataSet>
      <sheetData sheetId="0"/>
      <sheetData sheetId="1"/>
      <sheetData sheetId="2"/>
      <sheetData sheetId="3"/>
      <sheetData sheetId="4"/>
      <sheetData sheetId="5"/>
      <sheetData sheetId="6"/>
      <sheetData sheetId="7"/>
      <sheetData sheetId="8">
        <row r="21">
          <cell r="B21" t="str">
            <v>Банско</v>
          </cell>
          <cell r="C21">
            <v>44488</v>
          </cell>
          <cell r="D21">
            <v>26295</v>
          </cell>
          <cell r="E21">
            <v>18193</v>
          </cell>
        </row>
        <row r="22">
          <cell r="B22" t="str">
            <v>Белица</v>
          </cell>
          <cell r="C22">
            <v>58898</v>
          </cell>
          <cell r="D22">
            <v>0</v>
          </cell>
          <cell r="E22">
            <v>58898</v>
          </cell>
        </row>
        <row r="23">
          <cell r="B23" t="str">
            <v>Благоевград</v>
          </cell>
          <cell r="C23">
            <v>333799</v>
          </cell>
          <cell r="D23">
            <v>296626</v>
          </cell>
          <cell r="E23">
            <v>37173</v>
          </cell>
        </row>
        <row r="24">
          <cell r="B24" t="str">
            <v>Гоце Делчев</v>
          </cell>
          <cell r="C24">
            <v>42586</v>
          </cell>
          <cell r="D24">
            <v>19750</v>
          </cell>
          <cell r="E24">
            <v>22836</v>
          </cell>
        </row>
        <row r="25">
          <cell r="B25" t="str">
            <v>Гърмен</v>
          </cell>
          <cell r="C25">
            <v>-37334</v>
          </cell>
          <cell r="D25">
            <v>0</v>
          </cell>
          <cell r="E25">
            <v>-37334</v>
          </cell>
        </row>
        <row r="26">
          <cell r="B26" t="str">
            <v>Кресна</v>
          </cell>
          <cell r="C26">
            <v>-13142</v>
          </cell>
          <cell r="D26">
            <v>0</v>
          </cell>
          <cell r="E26">
            <v>-13142</v>
          </cell>
        </row>
        <row r="27">
          <cell r="B27" t="str">
            <v>Петрич</v>
          </cell>
          <cell r="C27">
            <v>29509</v>
          </cell>
          <cell r="D27">
            <v>22140</v>
          </cell>
          <cell r="E27">
            <v>7369</v>
          </cell>
        </row>
        <row r="28">
          <cell r="B28" t="str">
            <v>Сандански</v>
          </cell>
          <cell r="C28">
            <v>-70283</v>
          </cell>
          <cell r="D28">
            <v>6701</v>
          </cell>
          <cell r="E28">
            <v>-76984</v>
          </cell>
        </row>
        <row r="29">
          <cell r="B29" t="str">
            <v>Сатовча</v>
          </cell>
          <cell r="C29">
            <v>13788</v>
          </cell>
          <cell r="D29">
            <v>0</v>
          </cell>
          <cell r="E29">
            <v>13788</v>
          </cell>
        </row>
        <row r="30">
          <cell r="B30" t="str">
            <v>Симитли</v>
          </cell>
          <cell r="C30">
            <v>-9825</v>
          </cell>
          <cell r="D30">
            <v>0</v>
          </cell>
          <cell r="E30">
            <v>-9825</v>
          </cell>
        </row>
        <row r="31">
          <cell r="B31" t="str">
            <v>Струмяни</v>
          </cell>
          <cell r="C31">
            <v>62894</v>
          </cell>
          <cell r="D31">
            <v>0</v>
          </cell>
          <cell r="E31">
            <v>62894</v>
          </cell>
        </row>
        <row r="32">
          <cell r="B32" t="str">
            <v>Хаджидимово</v>
          </cell>
          <cell r="C32">
            <v>19670</v>
          </cell>
          <cell r="D32">
            <v>0</v>
          </cell>
          <cell r="E32">
            <v>19670</v>
          </cell>
        </row>
        <row r="33">
          <cell r="C33">
            <v>0</v>
          </cell>
          <cell r="D33">
            <v>0</v>
          </cell>
          <cell r="E33">
            <v>0</v>
          </cell>
        </row>
        <row r="34">
          <cell r="C34">
            <v>0</v>
          </cell>
          <cell r="D34">
            <v>0</v>
          </cell>
          <cell r="E34">
            <v>0</v>
          </cell>
        </row>
        <row r="35">
          <cell r="C35">
            <v>0</v>
          </cell>
          <cell r="D35">
            <v>0</v>
          </cell>
          <cell r="E35">
            <v>0</v>
          </cell>
        </row>
        <row r="36">
          <cell r="B36" t="str">
            <v>Бургас</v>
          </cell>
          <cell r="C36">
            <v>2357014</v>
          </cell>
          <cell r="D36">
            <v>2357014</v>
          </cell>
          <cell r="E36">
            <v>0</v>
          </cell>
        </row>
        <row r="37">
          <cell r="B37" t="str">
            <v>Карнобат</v>
          </cell>
          <cell r="C37">
            <v>27309</v>
          </cell>
          <cell r="D37">
            <v>25974</v>
          </cell>
          <cell r="E37">
            <v>1335</v>
          </cell>
        </row>
        <row r="38">
          <cell r="B38" t="str">
            <v>Малко Търново</v>
          </cell>
          <cell r="C38">
            <v>9031</v>
          </cell>
          <cell r="D38">
            <v>0</v>
          </cell>
          <cell r="E38">
            <v>9031</v>
          </cell>
        </row>
        <row r="39">
          <cell r="B39" t="str">
            <v>Поморие</v>
          </cell>
          <cell r="C39">
            <v>85323</v>
          </cell>
          <cell r="D39">
            <v>85323</v>
          </cell>
          <cell r="E39">
            <v>0</v>
          </cell>
        </row>
        <row r="40">
          <cell r="B40" t="str">
            <v>Созопол</v>
          </cell>
          <cell r="C40">
            <v>-11100</v>
          </cell>
          <cell r="D40">
            <v>0</v>
          </cell>
          <cell r="E40">
            <v>-11100</v>
          </cell>
        </row>
        <row r="41">
          <cell r="B41" t="str">
            <v>Средец</v>
          </cell>
          <cell r="C41">
            <v>10037</v>
          </cell>
          <cell r="D41">
            <v>-8199</v>
          </cell>
          <cell r="E41">
            <v>18236</v>
          </cell>
        </row>
        <row r="42">
          <cell r="B42" t="str">
            <v>Царево</v>
          </cell>
          <cell r="C42">
            <v>18467</v>
          </cell>
          <cell r="D42">
            <v>9854</v>
          </cell>
          <cell r="E42">
            <v>8613</v>
          </cell>
        </row>
        <row r="43">
          <cell r="C43">
            <v>0</v>
          </cell>
          <cell r="D43">
            <v>0</v>
          </cell>
          <cell r="E43">
            <v>0</v>
          </cell>
        </row>
        <row r="44">
          <cell r="C44">
            <v>0</v>
          </cell>
          <cell r="D44">
            <v>0</v>
          </cell>
          <cell r="E44">
            <v>0</v>
          </cell>
        </row>
        <row r="45">
          <cell r="C45">
            <v>0</v>
          </cell>
          <cell r="D45">
            <v>0</v>
          </cell>
          <cell r="E45">
            <v>0</v>
          </cell>
        </row>
        <row r="46">
          <cell r="B46" t="str">
            <v>Варна</v>
          </cell>
          <cell r="C46">
            <v>2737892</v>
          </cell>
          <cell r="D46">
            <v>2737892</v>
          </cell>
          <cell r="E46">
            <v>0</v>
          </cell>
        </row>
        <row r="47">
          <cell r="B47" t="str">
            <v>Девня</v>
          </cell>
          <cell r="C47">
            <v>-4657</v>
          </cell>
          <cell r="D47">
            <v>-4657</v>
          </cell>
          <cell r="E47">
            <v>0</v>
          </cell>
        </row>
        <row r="48">
          <cell r="B48" t="str">
            <v>Долни чифлик</v>
          </cell>
          <cell r="C48">
            <v>5922</v>
          </cell>
          <cell r="D48">
            <v>0</v>
          </cell>
          <cell r="E48">
            <v>5922</v>
          </cell>
        </row>
        <row r="49">
          <cell r="B49" t="str">
            <v>Провадия</v>
          </cell>
          <cell r="C49">
            <v>0</v>
          </cell>
          <cell r="D49">
            <v>0</v>
          </cell>
          <cell r="E49">
            <v>0</v>
          </cell>
        </row>
        <row r="50">
          <cell r="C50">
            <v>0</v>
          </cell>
          <cell r="D50">
            <v>0</v>
          </cell>
          <cell r="E50">
            <v>0</v>
          </cell>
        </row>
        <row r="51">
          <cell r="C51">
            <v>0</v>
          </cell>
          <cell r="D51">
            <v>0</v>
          </cell>
          <cell r="E51">
            <v>0</v>
          </cell>
        </row>
        <row r="52">
          <cell r="C52">
            <v>0</v>
          </cell>
          <cell r="D52">
            <v>0</v>
          </cell>
          <cell r="E52">
            <v>0</v>
          </cell>
        </row>
        <row r="53">
          <cell r="B53" t="str">
            <v>Велико Търново</v>
          </cell>
          <cell r="C53">
            <v>349065</v>
          </cell>
          <cell r="D53">
            <v>287759</v>
          </cell>
          <cell r="E53">
            <v>61306</v>
          </cell>
        </row>
        <row r="54">
          <cell r="B54" t="str">
            <v>Горна Оряховица</v>
          </cell>
          <cell r="C54">
            <v>53474</v>
          </cell>
          <cell r="D54">
            <v>53474</v>
          </cell>
          <cell r="E54">
            <v>0</v>
          </cell>
        </row>
        <row r="55">
          <cell r="B55" t="str">
            <v>Елена</v>
          </cell>
          <cell r="C55">
            <v>12590</v>
          </cell>
          <cell r="D55">
            <v>221</v>
          </cell>
          <cell r="E55">
            <v>12369</v>
          </cell>
        </row>
        <row r="56">
          <cell r="B56" t="str">
            <v>Златарица</v>
          </cell>
          <cell r="C56">
            <v>12632</v>
          </cell>
          <cell r="D56">
            <v>0</v>
          </cell>
          <cell r="E56">
            <v>12632</v>
          </cell>
        </row>
        <row r="57">
          <cell r="C57">
            <v>0</v>
          </cell>
          <cell r="D57">
            <v>0</v>
          </cell>
          <cell r="E57">
            <v>0</v>
          </cell>
        </row>
        <row r="58">
          <cell r="C58">
            <v>0</v>
          </cell>
          <cell r="D58">
            <v>0</v>
          </cell>
          <cell r="E58">
            <v>0</v>
          </cell>
        </row>
        <row r="59">
          <cell r="C59">
            <v>0</v>
          </cell>
          <cell r="D59">
            <v>0</v>
          </cell>
          <cell r="E59">
            <v>0</v>
          </cell>
        </row>
        <row r="60">
          <cell r="B60" t="str">
            <v>Белоградчик</v>
          </cell>
          <cell r="C60">
            <v>-4414</v>
          </cell>
          <cell r="D60">
            <v>0</v>
          </cell>
          <cell r="E60">
            <v>-4414</v>
          </cell>
        </row>
        <row r="61">
          <cell r="B61" t="str">
            <v>Брегово</v>
          </cell>
          <cell r="C61">
            <v>5506</v>
          </cell>
          <cell r="D61">
            <v>0</v>
          </cell>
          <cell r="E61">
            <v>5506</v>
          </cell>
        </row>
        <row r="62">
          <cell r="B62" t="str">
            <v>Видин</v>
          </cell>
          <cell r="C62">
            <v>-969</v>
          </cell>
          <cell r="D62">
            <v>-969</v>
          </cell>
          <cell r="E62">
            <v>0</v>
          </cell>
        </row>
        <row r="63">
          <cell r="B63" t="str">
            <v>Димово</v>
          </cell>
          <cell r="C63">
            <v>-2109</v>
          </cell>
          <cell r="D63">
            <v>0</v>
          </cell>
          <cell r="E63">
            <v>-2109</v>
          </cell>
        </row>
        <row r="64">
          <cell r="B64" t="str">
            <v>Кула</v>
          </cell>
          <cell r="C64">
            <v>5707</v>
          </cell>
          <cell r="D64">
            <v>0</v>
          </cell>
          <cell r="E64">
            <v>5707</v>
          </cell>
        </row>
        <row r="65">
          <cell r="B65" t="str">
            <v>Макреш</v>
          </cell>
          <cell r="C65">
            <v>2668</v>
          </cell>
          <cell r="D65">
            <v>0</v>
          </cell>
          <cell r="E65">
            <v>2668</v>
          </cell>
        </row>
        <row r="66">
          <cell r="B66" t="str">
            <v>Ново село</v>
          </cell>
          <cell r="C66">
            <v>9208</v>
          </cell>
          <cell r="D66">
            <v>0</v>
          </cell>
          <cell r="E66">
            <v>9208</v>
          </cell>
        </row>
        <row r="67">
          <cell r="C67">
            <v>0</v>
          </cell>
          <cell r="D67">
            <v>0</v>
          </cell>
          <cell r="E67">
            <v>0</v>
          </cell>
        </row>
        <row r="68">
          <cell r="C68">
            <v>0</v>
          </cell>
          <cell r="D68">
            <v>0</v>
          </cell>
          <cell r="E68">
            <v>0</v>
          </cell>
        </row>
        <row r="69">
          <cell r="C69">
            <v>0</v>
          </cell>
          <cell r="D69">
            <v>0</v>
          </cell>
          <cell r="E69">
            <v>0</v>
          </cell>
        </row>
        <row r="70">
          <cell r="B70" t="str">
            <v>Враца</v>
          </cell>
          <cell r="C70">
            <v>589761</v>
          </cell>
          <cell r="D70">
            <v>589761</v>
          </cell>
          <cell r="E70">
            <v>0</v>
          </cell>
        </row>
        <row r="71">
          <cell r="B71" t="str">
            <v>Козлодуй</v>
          </cell>
          <cell r="C71">
            <v>134508</v>
          </cell>
          <cell r="D71">
            <v>134508</v>
          </cell>
          <cell r="E71">
            <v>0</v>
          </cell>
        </row>
        <row r="72">
          <cell r="B72" t="str">
            <v>Мездра</v>
          </cell>
          <cell r="C72">
            <v>7971</v>
          </cell>
          <cell r="D72">
            <v>0</v>
          </cell>
          <cell r="E72">
            <v>7971</v>
          </cell>
        </row>
        <row r="73">
          <cell r="B73" t="str">
            <v>Мизия</v>
          </cell>
          <cell r="C73">
            <v>4463</v>
          </cell>
          <cell r="D73">
            <v>0</v>
          </cell>
          <cell r="E73">
            <v>4463</v>
          </cell>
        </row>
        <row r="74">
          <cell r="B74" t="str">
            <v>Роман</v>
          </cell>
          <cell r="C74">
            <v>5520</v>
          </cell>
          <cell r="D74">
            <v>1721</v>
          </cell>
          <cell r="E74">
            <v>3799</v>
          </cell>
        </row>
        <row r="75">
          <cell r="C75">
            <v>0</v>
          </cell>
          <cell r="D75">
            <v>0</v>
          </cell>
          <cell r="E75">
            <v>0</v>
          </cell>
        </row>
        <row r="76">
          <cell r="C76">
            <v>0</v>
          </cell>
          <cell r="D76">
            <v>0</v>
          </cell>
          <cell r="E76">
            <v>0</v>
          </cell>
        </row>
        <row r="77">
          <cell r="C77">
            <v>0</v>
          </cell>
          <cell r="D77">
            <v>0</v>
          </cell>
          <cell r="E77">
            <v>0</v>
          </cell>
        </row>
        <row r="78">
          <cell r="B78" t="str">
            <v>Габрово</v>
          </cell>
          <cell r="C78">
            <v>392312</v>
          </cell>
          <cell r="D78">
            <v>354405</v>
          </cell>
          <cell r="E78">
            <v>37907</v>
          </cell>
        </row>
        <row r="79">
          <cell r="B79" t="str">
            <v>Дряново</v>
          </cell>
          <cell r="C79">
            <v>-5353</v>
          </cell>
          <cell r="D79">
            <v>0</v>
          </cell>
          <cell r="E79">
            <v>-5353</v>
          </cell>
        </row>
        <row r="80">
          <cell r="B80" t="str">
            <v>Севлиево</v>
          </cell>
          <cell r="C80">
            <v>106860</v>
          </cell>
          <cell r="D80">
            <v>6554</v>
          </cell>
          <cell r="E80">
            <v>100306</v>
          </cell>
        </row>
        <row r="81">
          <cell r="B81" t="str">
            <v>Трявна</v>
          </cell>
          <cell r="C81">
            <v>-4989</v>
          </cell>
          <cell r="D81">
            <v>7400</v>
          </cell>
          <cell r="E81">
            <v>-12389</v>
          </cell>
        </row>
        <row r="82">
          <cell r="C82">
            <v>0</v>
          </cell>
          <cell r="D82">
            <v>0</v>
          </cell>
          <cell r="E82">
            <v>0</v>
          </cell>
        </row>
        <row r="83">
          <cell r="C83">
            <v>0</v>
          </cell>
          <cell r="D83">
            <v>0</v>
          </cell>
          <cell r="E83">
            <v>0</v>
          </cell>
        </row>
        <row r="84">
          <cell r="C84">
            <v>0</v>
          </cell>
          <cell r="D84">
            <v>0</v>
          </cell>
          <cell r="E84">
            <v>0</v>
          </cell>
        </row>
        <row r="85">
          <cell r="B85" t="str">
            <v>Балчик</v>
          </cell>
          <cell r="C85">
            <v>223905</v>
          </cell>
          <cell r="D85">
            <v>223905</v>
          </cell>
          <cell r="E85">
            <v>0</v>
          </cell>
        </row>
        <row r="86">
          <cell r="B86" t="str">
            <v>Генерал Тошево</v>
          </cell>
          <cell r="C86">
            <v>34705</v>
          </cell>
          <cell r="D86">
            <v>0</v>
          </cell>
          <cell r="E86">
            <v>34705</v>
          </cell>
        </row>
        <row r="87">
          <cell r="B87" t="str">
            <v>Добрич - град</v>
          </cell>
          <cell r="C87">
            <v>-959383</v>
          </cell>
          <cell r="D87">
            <v>-959383</v>
          </cell>
          <cell r="E87">
            <v>0</v>
          </cell>
        </row>
        <row r="88">
          <cell r="B88" t="str">
            <v>Крушари</v>
          </cell>
          <cell r="C88">
            <v>4916</v>
          </cell>
          <cell r="D88">
            <v>0</v>
          </cell>
          <cell r="E88">
            <v>4916</v>
          </cell>
        </row>
        <row r="89">
          <cell r="B89" t="str">
            <v>Шабла</v>
          </cell>
          <cell r="C89">
            <v>36548</v>
          </cell>
          <cell r="D89">
            <v>0</v>
          </cell>
          <cell r="E89">
            <v>36548</v>
          </cell>
        </row>
        <row r="90">
          <cell r="C90">
            <v>0</v>
          </cell>
          <cell r="D90">
            <v>0</v>
          </cell>
          <cell r="E90">
            <v>0</v>
          </cell>
        </row>
        <row r="91">
          <cell r="C91">
            <v>0</v>
          </cell>
          <cell r="D91">
            <v>0</v>
          </cell>
          <cell r="E91">
            <v>0</v>
          </cell>
        </row>
        <row r="92">
          <cell r="C92">
            <v>0</v>
          </cell>
          <cell r="D92">
            <v>0</v>
          </cell>
          <cell r="E92">
            <v>0</v>
          </cell>
        </row>
        <row r="93">
          <cell r="B93" t="str">
            <v>Ардино</v>
          </cell>
          <cell r="C93">
            <v>207948</v>
          </cell>
          <cell r="D93">
            <v>0</v>
          </cell>
          <cell r="E93">
            <v>207948</v>
          </cell>
        </row>
        <row r="94">
          <cell r="B94" t="str">
            <v>Джебел</v>
          </cell>
          <cell r="C94">
            <v>43658</v>
          </cell>
          <cell r="D94">
            <v>0</v>
          </cell>
          <cell r="E94">
            <v>43658</v>
          </cell>
        </row>
        <row r="95">
          <cell r="B95" t="str">
            <v>Кирково</v>
          </cell>
          <cell r="C95">
            <v>1152146</v>
          </cell>
          <cell r="D95">
            <v>0</v>
          </cell>
          <cell r="E95">
            <v>1152146</v>
          </cell>
        </row>
        <row r="96">
          <cell r="B96" t="str">
            <v>Крумовград</v>
          </cell>
          <cell r="C96">
            <v>52916</v>
          </cell>
          <cell r="D96">
            <v>0</v>
          </cell>
          <cell r="E96">
            <v>52916</v>
          </cell>
        </row>
        <row r="97">
          <cell r="B97" t="str">
            <v>Кърджали</v>
          </cell>
          <cell r="C97">
            <v>1216032</v>
          </cell>
          <cell r="D97">
            <v>429726</v>
          </cell>
          <cell r="E97">
            <v>786306</v>
          </cell>
        </row>
        <row r="98">
          <cell r="B98" t="str">
            <v>Момчилград</v>
          </cell>
          <cell r="C98">
            <v>110363</v>
          </cell>
          <cell r="D98">
            <v>0</v>
          </cell>
          <cell r="E98">
            <v>110363</v>
          </cell>
        </row>
        <row r="99">
          <cell r="B99" t="str">
            <v>Черноочене</v>
          </cell>
          <cell r="C99">
            <v>13892</v>
          </cell>
          <cell r="D99">
            <v>0</v>
          </cell>
          <cell r="E99">
            <v>13892</v>
          </cell>
        </row>
        <row r="100">
          <cell r="C100">
            <v>0</v>
          </cell>
          <cell r="D100">
            <v>0</v>
          </cell>
          <cell r="E100">
            <v>0</v>
          </cell>
        </row>
        <row r="101">
          <cell r="C101">
            <v>0</v>
          </cell>
          <cell r="D101">
            <v>0</v>
          </cell>
          <cell r="E101">
            <v>0</v>
          </cell>
        </row>
        <row r="102">
          <cell r="C102">
            <v>0</v>
          </cell>
          <cell r="D102">
            <v>0</v>
          </cell>
          <cell r="E102">
            <v>0</v>
          </cell>
        </row>
        <row r="103">
          <cell r="B103" t="str">
            <v>Бобов дол</v>
          </cell>
          <cell r="C103">
            <v>78193</v>
          </cell>
          <cell r="D103">
            <v>56438</v>
          </cell>
          <cell r="E103">
            <v>21755</v>
          </cell>
        </row>
        <row r="104">
          <cell r="B104" t="str">
            <v>Дупница</v>
          </cell>
          <cell r="C104">
            <v>14895</v>
          </cell>
          <cell r="D104">
            <v>0</v>
          </cell>
          <cell r="E104">
            <v>14895</v>
          </cell>
        </row>
        <row r="105">
          <cell r="B105" t="str">
            <v>Кочериново</v>
          </cell>
          <cell r="C105">
            <v>23062</v>
          </cell>
          <cell r="D105">
            <v>0</v>
          </cell>
          <cell r="E105">
            <v>23062</v>
          </cell>
        </row>
        <row r="106">
          <cell r="B106" t="str">
            <v>Кюстендил</v>
          </cell>
          <cell r="C106">
            <v>208565</v>
          </cell>
          <cell r="D106">
            <v>0</v>
          </cell>
          <cell r="E106">
            <v>208565</v>
          </cell>
        </row>
        <row r="107">
          <cell r="B107" t="str">
            <v>Невестино</v>
          </cell>
          <cell r="C107">
            <v>32271</v>
          </cell>
          <cell r="D107">
            <v>0</v>
          </cell>
          <cell r="E107">
            <v>32271</v>
          </cell>
        </row>
        <row r="108">
          <cell r="B108" t="str">
            <v>Рила</v>
          </cell>
          <cell r="C108">
            <v>8409</v>
          </cell>
          <cell r="D108">
            <v>0</v>
          </cell>
          <cell r="E108">
            <v>8409</v>
          </cell>
        </row>
        <row r="109">
          <cell r="B109" t="str">
            <v>Трекляно</v>
          </cell>
          <cell r="C109">
            <v>16004</v>
          </cell>
          <cell r="D109">
            <v>0</v>
          </cell>
          <cell r="E109">
            <v>16004</v>
          </cell>
        </row>
        <row r="110">
          <cell r="C110">
            <v>0</v>
          </cell>
          <cell r="D110">
            <v>0</v>
          </cell>
          <cell r="E110">
            <v>0</v>
          </cell>
        </row>
        <row r="111">
          <cell r="C111">
            <v>0</v>
          </cell>
          <cell r="D111">
            <v>0</v>
          </cell>
          <cell r="E111">
            <v>0</v>
          </cell>
        </row>
        <row r="112">
          <cell r="C112">
            <v>0</v>
          </cell>
          <cell r="D112">
            <v>0</v>
          </cell>
          <cell r="E112">
            <v>0</v>
          </cell>
        </row>
        <row r="113">
          <cell r="B113" t="str">
            <v>Априлци</v>
          </cell>
          <cell r="C113">
            <v>73272</v>
          </cell>
          <cell r="D113">
            <v>33368</v>
          </cell>
          <cell r="E113">
            <v>39904</v>
          </cell>
        </row>
        <row r="114">
          <cell r="B114" t="str">
            <v>Ловеч</v>
          </cell>
          <cell r="C114">
            <v>8285</v>
          </cell>
          <cell r="D114">
            <v>8285</v>
          </cell>
          <cell r="E114">
            <v>0</v>
          </cell>
        </row>
        <row r="115">
          <cell r="B115" t="str">
            <v>Тетевен</v>
          </cell>
          <cell r="C115">
            <v>92529</v>
          </cell>
          <cell r="D115">
            <v>19922</v>
          </cell>
          <cell r="E115">
            <v>72607</v>
          </cell>
        </row>
        <row r="116">
          <cell r="B116" t="str">
            <v>Троян</v>
          </cell>
          <cell r="C116">
            <v>41262</v>
          </cell>
          <cell r="D116">
            <v>26308</v>
          </cell>
          <cell r="E116">
            <v>14954</v>
          </cell>
        </row>
        <row r="117">
          <cell r="C117">
            <v>0</v>
          </cell>
          <cell r="D117">
            <v>0</v>
          </cell>
          <cell r="E117">
            <v>0</v>
          </cell>
        </row>
        <row r="118">
          <cell r="C118">
            <v>0</v>
          </cell>
          <cell r="D118">
            <v>0</v>
          </cell>
          <cell r="E118">
            <v>0</v>
          </cell>
        </row>
        <row r="119">
          <cell r="C119">
            <v>0</v>
          </cell>
          <cell r="D119">
            <v>0</v>
          </cell>
          <cell r="E119">
            <v>0</v>
          </cell>
        </row>
        <row r="120">
          <cell r="B120" t="str">
            <v>Берковица</v>
          </cell>
          <cell r="C120">
            <v>-31245</v>
          </cell>
          <cell r="D120">
            <v>-9600</v>
          </cell>
          <cell r="E120">
            <v>-21645</v>
          </cell>
        </row>
        <row r="121">
          <cell r="B121" t="str">
            <v>Вършец</v>
          </cell>
          <cell r="C121">
            <v>-1831</v>
          </cell>
          <cell r="D121">
            <v>-1831</v>
          </cell>
          <cell r="E121">
            <v>0</v>
          </cell>
        </row>
        <row r="122">
          <cell r="B122" t="str">
            <v>Георги Дамяново</v>
          </cell>
          <cell r="C122">
            <v>32893</v>
          </cell>
          <cell r="D122">
            <v>0</v>
          </cell>
          <cell r="E122">
            <v>32893</v>
          </cell>
        </row>
        <row r="123">
          <cell r="B123" t="str">
            <v>Лом</v>
          </cell>
          <cell r="C123">
            <v>34418</v>
          </cell>
          <cell r="D123">
            <v>13343</v>
          </cell>
          <cell r="E123">
            <v>21075</v>
          </cell>
        </row>
        <row r="124">
          <cell r="B124" t="str">
            <v>Монтана</v>
          </cell>
          <cell r="C124">
            <v>299250</v>
          </cell>
          <cell r="D124">
            <v>299250</v>
          </cell>
          <cell r="E124">
            <v>0</v>
          </cell>
        </row>
        <row r="125">
          <cell r="B125" t="str">
            <v>Чипровци</v>
          </cell>
          <cell r="C125">
            <v>23638</v>
          </cell>
          <cell r="D125">
            <v>0</v>
          </cell>
          <cell r="E125">
            <v>23638</v>
          </cell>
        </row>
        <row r="126">
          <cell r="C126">
            <v>0</v>
          </cell>
          <cell r="D126">
            <v>0</v>
          </cell>
          <cell r="E126">
            <v>0</v>
          </cell>
        </row>
        <row r="127">
          <cell r="C127">
            <v>0</v>
          </cell>
          <cell r="D127">
            <v>0</v>
          </cell>
          <cell r="E127">
            <v>0</v>
          </cell>
        </row>
        <row r="128">
          <cell r="C128">
            <v>0</v>
          </cell>
          <cell r="D128">
            <v>0</v>
          </cell>
          <cell r="E128">
            <v>0</v>
          </cell>
        </row>
        <row r="129">
          <cell r="B129" t="str">
            <v>Белово</v>
          </cell>
          <cell r="C129">
            <v>2410</v>
          </cell>
          <cell r="D129">
            <v>-1213</v>
          </cell>
          <cell r="E129">
            <v>3623</v>
          </cell>
        </row>
        <row r="130">
          <cell r="B130" t="str">
            <v>Велинград</v>
          </cell>
          <cell r="C130">
            <v>29282</v>
          </cell>
          <cell r="D130">
            <v>19448</v>
          </cell>
          <cell r="E130">
            <v>9834</v>
          </cell>
        </row>
        <row r="131">
          <cell r="B131" t="str">
            <v>Пазарджик</v>
          </cell>
          <cell r="C131">
            <v>320730</v>
          </cell>
          <cell r="D131">
            <v>320730</v>
          </cell>
          <cell r="E131">
            <v>0</v>
          </cell>
        </row>
        <row r="132">
          <cell r="B132" t="str">
            <v>Панагюрище</v>
          </cell>
          <cell r="C132">
            <v>3496</v>
          </cell>
          <cell r="D132">
            <v>0</v>
          </cell>
          <cell r="E132">
            <v>3496</v>
          </cell>
        </row>
        <row r="133">
          <cell r="B133" t="str">
            <v>Пещера</v>
          </cell>
          <cell r="C133">
            <v>-3900</v>
          </cell>
          <cell r="D133">
            <v>-3900</v>
          </cell>
          <cell r="E133">
            <v>0</v>
          </cell>
        </row>
        <row r="134">
          <cell r="B134" t="str">
            <v>Септември</v>
          </cell>
          <cell r="C134">
            <v>4913</v>
          </cell>
          <cell r="D134">
            <v>4913</v>
          </cell>
          <cell r="E134">
            <v>0</v>
          </cell>
        </row>
        <row r="135">
          <cell r="B135" t="str">
            <v>Стрелча</v>
          </cell>
          <cell r="C135">
            <v>10724</v>
          </cell>
          <cell r="D135">
            <v>10834</v>
          </cell>
          <cell r="E135">
            <v>-110</v>
          </cell>
        </row>
        <row r="136">
          <cell r="C136">
            <v>0</v>
          </cell>
          <cell r="D136">
            <v>0</v>
          </cell>
          <cell r="E136">
            <v>0</v>
          </cell>
        </row>
        <row r="137">
          <cell r="C137">
            <v>0</v>
          </cell>
          <cell r="D137">
            <v>0</v>
          </cell>
          <cell r="E137">
            <v>0</v>
          </cell>
        </row>
        <row r="138">
          <cell r="C138">
            <v>0</v>
          </cell>
          <cell r="D138">
            <v>0</v>
          </cell>
          <cell r="E138">
            <v>0</v>
          </cell>
        </row>
        <row r="139">
          <cell r="B139" t="str">
            <v>Брезник</v>
          </cell>
          <cell r="C139">
            <v>66486</v>
          </cell>
          <cell r="D139">
            <v>0</v>
          </cell>
          <cell r="E139">
            <v>66486</v>
          </cell>
        </row>
        <row r="140">
          <cell r="B140" t="str">
            <v>Земен</v>
          </cell>
          <cell r="C140">
            <v>5364</v>
          </cell>
          <cell r="D140">
            <v>0</v>
          </cell>
          <cell r="E140">
            <v>5364</v>
          </cell>
        </row>
        <row r="141">
          <cell r="B141" t="str">
            <v>Ковачевци</v>
          </cell>
          <cell r="C141">
            <v>32647</v>
          </cell>
          <cell r="D141">
            <v>0</v>
          </cell>
          <cell r="E141">
            <v>32647</v>
          </cell>
        </row>
        <row r="142">
          <cell r="B142" t="str">
            <v>Перник</v>
          </cell>
          <cell r="C142">
            <v>746775</v>
          </cell>
          <cell r="D142">
            <v>639109</v>
          </cell>
          <cell r="E142">
            <v>107666</v>
          </cell>
        </row>
        <row r="143">
          <cell r="B143" t="str">
            <v>Радомир</v>
          </cell>
          <cell r="C143">
            <v>37082</v>
          </cell>
          <cell r="D143">
            <v>-4544</v>
          </cell>
          <cell r="E143">
            <v>41626</v>
          </cell>
        </row>
        <row r="144">
          <cell r="B144" t="str">
            <v>Трън</v>
          </cell>
          <cell r="C144">
            <v>215802</v>
          </cell>
          <cell r="D144">
            <v>0</v>
          </cell>
          <cell r="E144">
            <v>215802</v>
          </cell>
        </row>
        <row r="145">
          <cell r="C145">
            <v>0</v>
          </cell>
          <cell r="D145">
            <v>0</v>
          </cell>
          <cell r="E145">
            <v>0</v>
          </cell>
        </row>
        <row r="146">
          <cell r="C146">
            <v>0</v>
          </cell>
          <cell r="D146">
            <v>0</v>
          </cell>
          <cell r="E146">
            <v>0</v>
          </cell>
        </row>
        <row r="147">
          <cell r="C147">
            <v>0</v>
          </cell>
          <cell r="D147">
            <v>0</v>
          </cell>
          <cell r="E147">
            <v>0</v>
          </cell>
        </row>
        <row r="148">
          <cell r="B148" t="str">
            <v>Белене</v>
          </cell>
          <cell r="C148">
            <v>83073</v>
          </cell>
          <cell r="D148">
            <v>0</v>
          </cell>
          <cell r="E148">
            <v>83073</v>
          </cell>
        </row>
        <row r="149">
          <cell r="B149" t="str">
            <v>Гулянци</v>
          </cell>
          <cell r="C149">
            <v>33135</v>
          </cell>
          <cell r="D149">
            <v>0</v>
          </cell>
          <cell r="E149">
            <v>33135</v>
          </cell>
        </row>
        <row r="150">
          <cell r="B150" t="str">
            <v>Долна Митрополия</v>
          </cell>
          <cell r="C150">
            <v>46306</v>
          </cell>
          <cell r="D150">
            <v>0</v>
          </cell>
          <cell r="E150">
            <v>46306</v>
          </cell>
        </row>
        <row r="151">
          <cell r="B151" t="str">
            <v>Никопол</v>
          </cell>
          <cell r="C151">
            <v>57757</v>
          </cell>
          <cell r="D151">
            <v>0</v>
          </cell>
          <cell r="E151">
            <v>57757</v>
          </cell>
        </row>
        <row r="152">
          <cell r="B152" t="str">
            <v>Плевен</v>
          </cell>
          <cell r="C152">
            <v>653383</v>
          </cell>
          <cell r="D152">
            <v>653383</v>
          </cell>
          <cell r="E152">
            <v>0</v>
          </cell>
        </row>
        <row r="153">
          <cell r="B153" t="str">
            <v>Червен бряг</v>
          </cell>
          <cell r="C153">
            <v>301</v>
          </cell>
          <cell r="D153">
            <v>301</v>
          </cell>
          <cell r="E153">
            <v>0</v>
          </cell>
        </row>
        <row r="154">
          <cell r="C154">
            <v>0</v>
          </cell>
          <cell r="D154">
            <v>0</v>
          </cell>
          <cell r="E154">
            <v>0</v>
          </cell>
        </row>
        <row r="155">
          <cell r="C155">
            <v>0</v>
          </cell>
          <cell r="D155">
            <v>0</v>
          </cell>
          <cell r="E155">
            <v>0</v>
          </cell>
        </row>
        <row r="156">
          <cell r="C156">
            <v>0</v>
          </cell>
          <cell r="D156">
            <v>0</v>
          </cell>
          <cell r="E156">
            <v>0</v>
          </cell>
        </row>
        <row r="157">
          <cell r="B157" t="str">
            <v>Асеновград</v>
          </cell>
          <cell r="C157">
            <v>-63587</v>
          </cell>
          <cell r="D157">
            <v>-63587</v>
          </cell>
          <cell r="E157">
            <v>0</v>
          </cell>
        </row>
        <row r="158">
          <cell r="B158" t="str">
            <v>Брезово</v>
          </cell>
          <cell r="C158">
            <v>4339</v>
          </cell>
          <cell r="D158">
            <v>0</v>
          </cell>
          <cell r="E158">
            <v>4339</v>
          </cell>
        </row>
        <row r="159">
          <cell r="B159" t="str">
            <v>Карлово</v>
          </cell>
          <cell r="C159">
            <v>13573</v>
          </cell>
          <cell r="D159">
            <v>-231</v>
          </cell>
          <cell r="E159">
            <v>13804</v>
          </cell>
        </row>
        <row r="160">
          <cell r="B160" t="str">
            <v>Лъки</v>
          </cell>
          <cell r="C160">
            <v>9216</v>
          </cell>
          <cell r="D160">
            <v>1966</v>
          </cell>
          <cell r="E160">
            <v>7250</v>
          </cell>
        </row>
        <row r="161">
          <cell r="B161" t="str">
            <v>Пловдив</v>
          </cell>
          <cell r="C161">
            <v>2799723</v>
          </cell>
          <cell r="D161">
            <v>2799723</v>
          </cell>
          <cell r="E161">
            <v>0</v>
          </cell>
        </row>
        <row r="162">
          <cell r="B162" t="str">
            <v>Първомай</v>
          </cell>
          <cell r="C162">
            <v>-12150</v>
          </cell>
          <cell r="D162">
            <v>-12150</v>
          </cell>
          <cell r="E162">
            <v>0</v>
          </cell>
        </row>
        <row r="163">
          <cell r="B163" t="str">
            <v>Раковски</v>
          </cell>
          <cell r="C163">
            <v>710</v>
          </cell>
          <cell r="D163">
            <v>710</v>
          </cell>
          <cell r="E163">
            <v>0</v>
          </cell>
        </row>
        <row r="164">
          <cell r="B164" t="str">
            <v>Родопи</v>
          </cell>
          <cell r="C164">
            <v>21534</v>
          </cell>
          <cell r="D164">
            <v>0</v>
          </cell>
          <cell r="E164">
            <v>21534</v>
          </cell>
        </row>
        <row r="165">
          <cell r="B165" t="str">
            <v>Хисаря</v>
          </cell>
          <cell r="C165">
            <v>-1151</v>
          </cell>
          <cell r="D165">
            <v>-21411</v>
          </cell>
          <cell r="E165">
            <v>20260</v>
          </cell>
        </row>
        <row r="166">
          <cell r="B166" t="str">
            <v>Куклен</v>
          </cell>
          <cell r="C166">
            <v>4328</v>
          </cell>
          <cell r="D166">
            <v>0</v>
          </cell>
          <cell r="E166">
            <v>4328</v>
          </cell>
        </row>
        <row r="167">
          <cell r="C167">
            <v>0</v>
          </cell>
          <cell r="D167">
            <v>0</v>
          </cell>
          <cell r="E167">
            <v>0</v>
          </cell>
        </row>
        <row r="168">
          <cell r="C168">
            <v>0</v>
          </cell>
          <cell r="D168">
            <v>0</v>
          </cell>
          <cell r="E168">
            <v>0</v>
          </cell>
        </row>
        <row r="169">
          <cell r="C169">
            <v>0</v>
          </cell>
          <cell r="D169">
            <v>0</v>
          </cell>
          <cell r="E169">
            <v>0</v>
          </cell>
        </row>
        <row r="170">
          <cell r="B170" t="str">
            <v>Разград</v>
          </cell>
          <cell r="C170">
            <v>21730</v>
          </cell>
          <cell r="D170">
            <v>21730</v>
          </cell>
          <cell r="E170">
            <v>0</v>
          </cell>
        </row>
        <row r="171">
          <cell r="C171">
            <v>0</v>
          </cell>
          <cell r="D171">
            <v>0</v>
          </cell>
          <cell r="E171">
            <v>0</v>
          </cell>
        </row>
        <row r="172">
          <cell r="C172">
            <v>0</v>
          </cell>
          <cell r="D172">
            <v>0</v>
          </cell>
          <cell r="E172">
            <v>0</v>
          </cell>
        </row>
        <row r="173">
          <cell r="C173">
            <v>0</v>
          </cell>
          <cell r="D173">
            <v>0</v>
          </cell>
          <cell r="E173">
            <v>0</v>
          </cell>
        </row>
        <row r="174">
          <cell r="B174" t="str">
            <v>Бяла</v>
          </cell>
          <cell r="C174">
            <v>-3077</v>
          </cell>
          <cell r="D174">
            <v>-3077</v>
          </cell>
          <cell r="E174">
            <v>0</v>
          </cell>
        </row>
        <row r="175">
          <cell r="B175" t="str">
            <v>Иваново</v>
          </cell>
          <cell r="C175">
            <v>-917</v>
          </cell>
          <cell r="D175">
            <v>0</v>
          </cell>
          <cell r="E175">
            <v>-917</v>
          </cell>
        </row>
        <row r="176">
          <cell r="B176" t="str">
            <v>Русе</v>
          </cell>
          <cell r="C176">
            <v>1027018</v>
          </cell>
          <cell r="D176">
            <v>1027018</v>
          </cell>
          <cell r="E176">
            <v>0</v>
          </cell>
        </row>
        <row r="177">
          <cell r="B177" t="str">
            <v>Ценово</v>
          </cell>
          <cell r="C177">
            <v>-18891</v>
          </cell>
          <cell r="D177">
            <v>0</v>
          </cell>
          <cell r="E177">
            <v>-18891</v>
          </cell>
        </row>
        <row r="178">
          <cell r="C178">
            <v>0</v>
          </cell>
          <cell r="D178">
            <v>0</v>
          </cell>
          <cell r="E178">
            <v>0</v>
          </cell>
        </row>
        <row r="179">
          <cell r="C179">
            <v>0</v>
          </cell>
          <cell r="D179">
            <v>0</v>
          </cell>
          <cell r="E179">
            <v>0</v>
          </cell>
        </row>
        <row r="180">
          <cell r="C180">
            <v>0</v>
          </cell>
          <cell r="D180">
            <v>0</v>
          </cell>
          <cell r="E180">
            <v>0</v>
          </cell>
        </row>
        <row r="181">
          <cell r="B181" t="str">
            <v>Кайнарджа</v>
          </cell>
          <cell r="C181">
            <v>15198</v>
          </cell>
          <cell r="D181">
            <v>0</v>
          </cell>
          <cell r="E181">
            <v>15198</v>
          </cell>
        </row>
        <row r="182">
          <cell r="B182" t="str">
            <v>Силистра</v>
          </cell>
          <cell r="C182">
            <v>-14711</v>
          </cell>
          <cell r="D182">
            <v>-14711</v>
          </cell>
          <cell r="E182">
            <v>0</v>
          </cell>
        </row>
        <row r="183">
          <cell r="B183" t="str">
            <v>Тутракан</v>
          </cell>
          <cell r="C183">
            <v>-35191</v>
          </cell>
          <cell r="D183">
            <v>28196</v>
          </cell>
          <cell r="E183">
            <v>-63387</v>
          </cell>
        </row>
        <row r="184">
          <cell r="C184">
            <v>0</v>
          </cell>
          <cell r="D184">
            <v>0</v>
          </cell>
          <cell r="E184">
            <v>0</v>
          </cell>
        </row>
        <row r="185">
          <cell r="C185">
            <v>0</v>
          </cell>
          <cell r="D185">
            <v>0</v>
          </cell>
          <cell r="E185">
            <v>0</v>
          </cell>
        </row>
        <row r="186">
          <cell r="C186">
            <v>0</v>
          </cell>
          <cell r="D186">
            <v>0</v>
          </cell>
          <cell r="E186">
            <v>0</v>
          </cell>
        </row>
        <row r="187">
          <cell r="B187" t="str">
            <v>Котел</v>
          </cell>
          <cell r="C187">
            <v>-1989</v>
          </cell>
          <cell r="D187">
            <v>0</v>
          </cell>
          <cell r="E187">
            <v>-1989</v>
          </cell>
        </row>
        <row r="188">
          <cell r="B188" t="str">
            <v>Сливен</v>
          </cell>
          <cell r="C188">
            <v>18780</v>
          </cell>
          <cell r="D188">
            <v>-35713</v>
          </cell>
          <cell r="E188">
            <v>54493</v>
          </cell>
        </row>
        <row r="189">
          <cell r="B189" t="str">
            <v>Твърдица</v>
          </cell>
          <cell r="C189">
            <v>14847</v>
          </cell>
          <cell r="D189">
            <v>4919</v>
          </cell>
          <cell r="E189">
            <v>9928</v>
          </cell>
        </row>
        <row r="190">
          <cell r="C190">
            <v>0</v>
          </cell>
          <cell r="D190">
            <v>0</v>
          </cell>
          <cell r="E190">
            <v>0</v>
          </cell>
        </row>
        <row r="191">
          <cell r="C191">
            <v>0</v>
          </cell>
          <cell r="D191">
            <v>0</v>
          </cell>
          <cell r="E191">
            <v>0</v>
          </cell>
        </row>
        <row r="192">
          <cell r="C192">
            <v>0</v>
          </cell>
          <cell r="D192">
            <v>0</v>
          </cell>
          <cell r="E192">
            <v>0</v>
          </cell>
        </row>
        <row r="193">
          <cell r="B193" t="str">
            <v>Баните</v>
          </cell>
          <cell r="C193">
            <v>22747</v>
          </cell>
          <cell r="D193">
            <v>0</v>
          </cell>
          <cell r="E193">
            <v>22747</v>
          </cell>
        </row>
        <row r="194">
          <cell r="B194" t="str">
            <v>Девин</v>
          </cell>
          <cell r="C194">
            <v>29749</v>
          </cell>
          <cell r="D194">
            <v>12503</v>
          </cell>
          <cell r="E194">
            <v>17246</v>
          </cell>
        </row>
        <row r="195">
          <cell r="B195" t="str">
            <v>Доспат</v>
          </cell>
          <cell r="C195">
            <v>8432</v>
          </cell>
          <cell r="D195">
            <v>0</v>
          </cell>
          <cell r="E195">
            <v>8432</v>
          </cell>
        </row>
        <row r="196">
          <cell r="B196" t="str">
            <v>Златоград</v>
          </cell>
          <cell r="C196">
            <v>16688</v>
          </cell>
          <cell r="D196">
            <v>0</v>
          </cell>
          <cell r="E196">
            <v>16688</v>
          </cell>
        </row>
        <row r="197">
          <cell r="B197" t="str">
            <v>Мадан</v>
          </cell>
          <cell r="C197">
            <v>54457</v>
          </cell>
          <cell r="D197">
            <v>9683</v>
          </cell>
          <cell r="E197">
            <v>44774</v>
          </cell>
        </row>
        <row r="198">
          <cell r="B198" t="str">
            <v>Неделино</v>
          </cell>
          <cell r="C198">
            <v>21273</v>
          </cell>
          <cell r="D198">
            <v>0</v>
          </cell>
          <cell r="E198">
            <v>21273</v>
          </cell>
        </row>
        <row r="199">
          <cell r="B199" t="str">
            <v>Рудозем</v>
          </cell>
          <cell r="C199">
            <v>8885</v>
          </cell>
          <cell r="D199">
            <v>1252</v>
          </cell>
          <cell r="E199">
            <v>7633</v>
          </cell>
        </row>
        <row r="200">
          <cell r="B200" t="str">
            <v>Смолян</v>
          </cell>
          <cell r="C200">
            <v>497545</v>
          </cell>
          <cell r="D200">
            <v>346661</v>
          </cell>
          <cell r="E200">
            <v>150884</v>
          </cell>
        </row>
        <row r="201">
          <cell r="B201" t="str">
            <v>Чепеларе</v>
          </cell>
          <cell r="C201">
            <v>24693</v>
          </cell>
          <cell r="D201">
            <v>0</v>
          </cell>
          <cell r="E201">
            <v>24693</v>
          </cell>
        </row>
        <row r="202">
          <cell r="C202">
            <v>0</v>
          </cell>
          <cell r="D202">
            <v>0</v>
          </cell>
          <cell r="E202">
            <v>0</v>
          </cell>
        </row>
        <row r="203">
          <cell r="C203">
            <v>0</v>
          </cell>
          <cell r="D203">
            <v>0</v>
          </cell>
          <cell r="E203">
            <v>0</v>
          </cell>
        </row>
        <row r="204">
          <cell r="C204">
            <v>0</v>
          </cell>
          <cell r="D204">
            <v>0</v>
          </cell>
          <cell r="E204">
            <v>0</v>
          </cell>
        </row>
        <row r="205">
          <cell r="B205" t="str">
            <v>Ботевград</v>
          </cell>
          <cell r="C205">
            <v>174074</v>
          </cell>
          <cell r="D205">
            <v>43184</v>
          </cell>
          <cell r="E205">
            <v>130890</v>
          </cell>
        </row>
        <row r="206">
          <cell r="B206" t="str">
            <v>Годеч</v>
          </cell>
          <cell r="C206">
            <v>27696</v>
          </cell>
          <cell r="D206">
            <v>0</v>
          </cell>
          <cell r="E206">
            <v>27696</v>
          </cell>
        </row>
        <row r="207">
          <cell r="B207" t="str">
            <v>Горна Малина</v>
          </cell>
          <cell r="C207">
            <v>5701</v>
          </cell>
          <cell r="D207">
            <v>0</v>
          </cell>
          <cell r="E207">
            <v>5701</v>
          </cell>
        </row>
        <row r="208">
          <cell r="B208" t="str">
            <v>Драгоман</v>
          </cell>
          <cell r="C208">
            <v>65686</v>
          </cell>
          <cell r="D208">
            <v>0</v>
          </cell>
          <cell r="E208">
            <v>65686</v>
          </cell>
        </row>
        <row r="209">
          <cell r="B209" t="str">
            <v>Елин Пелин</v>
          </cell>
          <cell r="C209">
            <v>12981</v>
          </cell>
          <cell r="D209">
            <v>0</v>
          </cell>
          <cell r="E209">
            <v>12981</v>
          </cell>
        </row>
        <row r="210">
          <cell r="B210" t="str">
            <v>Етрополе</v>
          </cell>
          <cell r="C210">
            <v>51082</v>
          </cell>
          <cell r="D210">
            <v>6616</v>
          </cell>
          <cell r="E210">
            <v>44466</v>
          </cell>
        </row>
        <row r="211">
          <cell r="B211" t="str">
            <v>Ихтиман</v>
          </cell>
          <cell r="C211">
            <v>52043</v>
          </cell>
          <cell r="D211">
            <v>5483</v>
          </cell>
          <cell r="E211">
            <v>46560</v>
          </cell>
        </row>
        <row r="212">
          <cell r="B212" t="str">
            <v>Костенец</v>
          </cell>
          <cell r="C212">
            <v>18137</v>
          </cell>
          <cell r="D212">
            <v>0</v>
          </cell>
          <cell r="E212">
            <v>18137</v>
          </cell>
        </row>
        <row r="213">
          <cell r="B213" t="str">
            <v>Костинброд</v>
          </cell>
          <cell r="C213">
            <v>-1139</v>
          </cell>
          <cell r="D213">
            <v>0</v>
          </cell>
          <cell r="E213">
            <v>-1139</v>
          </cell>
        </row>
        <row r="214">
          <cell r="B214" t="str">
            <v>Правец</v>
          </cell>
          <cell r="C214">
            <v>84031</v>
          </cell>
          <cell r="D214">
            <v>0</v>
          </cell>
          <cell r="E214">
            <v>84031</v>
          </cell>
        </row>
        <row r="215">
          <cell r="B215" t="str">
            <v>Самоков</v>
          </cell>
          <cell r="C215">
            <v>85149</v>
          </cell>
          <cell r="D215">
            <v>8763</v>
          </cell>
          <cell r="E215">
            <v>76386</v>
          </cell>
        </row>
        <row r="216">
          <cell r="B216" t="str">
            <v>Своге</v>
          </cell>
          <cell r="C216">
            <v>18341</v>
          </cell>
          <cell r="D216">
            <v>0</v>
          </cell>
          <cell r="E216">
            <v>18341</v>
          </cell>
        </row>
        <row r="217">
          <cell r="B217" t="str">
            <v>Сливница</v>
          </cell>
          <cell r="C217">
            <v>27134</v>
          </cell>
          <cell r="D217">
            <v>3400</v>
          </cell>
          <cell r="E217">
            <v>23734</v>
          </cell>
        </row>
        <row r="218">
          <cell r="C218">
            <v>0</v>
          </cell>
          <cell r="D218">
            <v>0</v>
          </cell>
          <cell r="E218">
            <v>0</v>
          </cell>
        </row>
        <row r="219">
          <cell r="C219">
            <v>0</v>
          </cell>
          <cell r="D219">
            <v>0</v>
          </cell>
          <cell r="E219">
            <v>0</v>
          </cell>
        </row>
        <row r="220">
          <cell r="C220">
            <v>0</v>
          </cell>
          <cell r="D220">
            <v>0</v>
          </cell>
          <cell r="E220">
            <v>0</v>
          </cell>
        </row>
        <row r="221">
          <cell r="B221" t="str">
            <v>Гълъбово</v>
          </cell>
          <cell r="C221">
            <v>31715</v>
          </cell>
          <cell r="D221">
            <v>31715</v>
          </cell>
          <cell r="E221">
            <v>0</v>
          </cell>
        </row>
        <row r="222">
          <cell r="B222" t="str">
            <v>Казанлък</v>
          </cell>
          <cell r="C222">
            <v>167490</v>
          </cell>
          <cell r="D222">
            <v>169732</v>
          </cell>
          <cell r="E222">
            <v>-2242</v>
          </cell>
        </row>
        <row r="223">
          <cell r="B223" t="str">
            <v>Павел баня</v>
          </cell>
          <cell r="C223">
            <v>12619</v>
          </cell>
          <cell r="D223">
            <v>0</v>
          </cell>
          <cell r="E223">
            <v>12619</v>
          </cell>
        </row>
        <row r="224">
          <cell r="B224" t="str">
            <v>Раднево</v>
          </cell>
          <cell r="C224">
            <v>-1837</v>
          </cell>
          <cell r="D224">
            <v>-1837</v>
          </cell>
          <cell r="E224">
            <v>0</v>
          </cell>
        </row>
        <row r="225">
          <cell r="B225" t="str">
            <v>Стара Загора</v>
          </cell>
          <cell r="C225">
            <v>298855</v>
          </cell>
          <cell r="D225">
            <v>168640</v>
          </cell>
          <cell r="E225">
            <v>130215</v>
          </cell>
        </row>
        <row r="226">
          <cell r="C226">
            <v>0</v>
          </cell>
          <cell r="D226">
            <v>0</v>
          </cell>
          <cell r="E226">
            <v>0</v>
          </cell>
        </row>
        <row r="227">
          <cell r="C227">
            <v>0</v>
          </cell>
          <cell r="D227">
            <v>0</v>
          </cell>
          <cell r="E227">
            <v>0</v>
          </cell>
        </row>
        <row r="228">
          <cell r="C228">
            <v>0</v>
          </cell>
          <cell r="D228">
            <v>0</v>
          </cell>
          <cell r="E228">
            <v>0</v>
          </cell>
        </row>
        <row r="229">
          <cell r="B229" t="str">
            <v>Антоново</v>
          </cell>
          <cell r="C229">
            <v>-2567</v>
          </cell>
          <cell r="D229">
            <v>0</v>
          </cell>
          <cell r="E229">
            <v>-2567</v>
          </cell>
        </row>
        <row r="230">
          <cell r="B230" t="str">
            <v>Омуртаг</v>
          </cell>
          <cell r="C230">
            <v>75</v>
          </cell>
          <cell r="D230">
            <v>0</v>
          </cell>
          <cell r="E230">
            <v>75</v>
          </cell>
        </row>
        <row r="231">
          <cell r="B231" t="str">
            <v>Попово</v>
          </cell>
          <cell r="C231">
            <v>25746</v>
          </cell>
          <cell r="D231">
            <v>25746</v>
          </cell>
          <cell r="E231">
            <v>0</v>
          </cell>
        </row>
        <row r="232">
          <cell r="B232" t="str">
            <v>Търговище</v>
          </cell>
          <cell r="C232">
            <v>190545</v>
          </cell>
          <cell r="D232">
            <v>190545</v>
          </cell>
          <cell r="E232">
            <v>0</v>
          </cell>
        </row>
        <row r="233">
          <cell r="C233">
            <v>0</v>
          </cell>
          <cell r="D233">
            <v>0</v>
          </cell>
          <cell r="E233">
            <v>0</v>
          </cell>
        </row>
        <row r="234">
          <cell r="C234">
            <v>0</v>
          </cell>
          <cell r="D234">
            <v>0</v>
          </cell>
          <cell r="E234">
            <v>0</v>
          </cell>
        </row>
        <row r="235">
          <cell r="C235">
            <v>0</v>
          </cell>
          <cell r="D235">
            <v>0</v>
          </cell>
          <cell r="E235">
            <v>0</v>
          </cell>
        </row>
        <row r="236">
          <cell r="B236" t="str">
            <v>Димитровград</v>
          </cell>
          <cell r="C236">
            <v>-68859</v>
          </cell>
          <cell r="D236">
            <v>-68859</v>
          </cell>
          <cell r="E236">
            <v>0</v>
          </cell>
        </row>
        <row r="237">
          <cell r="B237" t="str">
            <v>Ивайловград</v>
          </cell>
          <cell r="C237">
            <v>35206</v>
          </cell>
          <cell r="D237">
            <v>3814</v>
          </cell>
          <cell r="E237">
            <v>31392</v>
          </cell>
        </row>
        <row r="238">
          <cell r="B238" t="str">
            <v>Любимец</v>
          </cell>
          <cell r="C238">
            <v>41909</v>
          </cell>
          <cell r="D238">
            <v>0</v>
          </cell>
          <cell r="E238">
            <v>41909</v>
          </cell>
        </row>
        <row r="239">
          <cell r="B239" t="str">
            <v>Маджарово</v>
          </cell>
          <cell r="C239">
            <v>2484</v>
          </cell>
          <cell r="D239">
            <v>0</v>
          </cell>
          <cell r="E239">
            <v>2484</v>
          </cell>
        </row>
        <row r="240">
          <cell r="B240" t="str">
            <v>Свиленград</v>
          </cell>
          <cell r="C240">
            <v>107315</v>
          </cell>
          <cell r="D240">
            <v>10040</v>
          </cell>
          <cell r="E240">
            <v>97275</v>
          </cell>
        </row>
        <row r="241">
          <cell r="B241" t="str">
            <v>Симеоновград</v>
          </cell>
          <cell r="C241">
            <v>-2706</v>
          </cell>
          <cell r="D241">
            <v>-2706</v>
          </cell>
          <cell r="E241">
            <v>0</v>
          </cell>
        </row>
        <row r="242">
          <cell r="B242" t="str">
            <v>Стамболово</v>
          </cell>
          <cell r="C242">
            <v>-900</v>
          </cell>
          <cell r="D242">
            <v>0</v>
          </cell>
          <cell r="E242">
            <v>-900</v>
          </cell>
        </row>
        <row r="243">
          <cell r="B243" t="str">
            <v>Тополовград</v>
          </cell>
          <cell r="C243">
            <v>7737</v>
          </cell>
          <cell r="D243">
            <v>0</v>
          </cell>
          <cell r="E243">
            <v>7737</v>
          </cell>
        </row>
        <row r="244">
          <cell r="B244" t="str">
            <v>Харманли</v>
          </cell>
          <cell r="C244">
            <v>35315</v>
          </cell>
          <cell r="D244">
            <v>22161</v>
          </cell>
          <cell r="E244">
            <v>13154</v>
          </cell>
        </row>
        <row r="245">
          <cell r="B245" t="str">
            <v>Хасково</v>
          </cell>
          <cell r="C245">
            <v>294789</v>
          </cell>
          <cell r="D245">
            <v>294789</v>
          </cell>
          <cell r="E245">
            <v>0</v>
          </cell>
        </row>
        <row r="246">
          <cell r="C246">
            <v>0</v>
          </cell>
          <cell r="D246">
            <v>0</v>
          </cell>
          <cell r="E246">
            <v>0</v>
          </cell>
        </row>
        <row r="247">
          <cell r="C247">
            <v>0</v>
          </cell>
          <cell r="D247">
            <v>0</v>
          </cell>
          <cell r="E247">
            <v>0</v>
          </cell>
        </row>
        <row r="248">
          <cell r="C248">
            <v>0</v>
          </cell>
          <cell r="D248">
            <v>0</v>
          </cell>
          <cell r="E248">
            <v>0</v>
          </cell>
        </row>
        <row r="249">
          <cell r="B249" t="str">
            <v>Смядово</v>
          </cell>
          <cell r="C249">
            <v>-6175</v>
          </cell>
          <cell r="D249">
            <v>0</v>
          </cell>
          <cell r="E249">
            <v>-6175</v>
          </cell>
        </row>
        <row r="250">
          <cell r="B250" t="str">
            <v>Шумен</v>
          </cell>
          <cell r="C250">
            <v>-211125</v>
          </cell>
          <cell r="D250">
            <v>-211125</v>
          </cell>
          <cell r="E250">
            <v>0</v>
          </cell>
        </row>
        <row r="251">
          <cell r="C251">
            <v>0</v>
          </cell>
          <cell r="D251">
            <v>0</v>
          </cell>
          <cell r="E251">
            <v>0</v>
          </cell>
        </row>
        <row r="252">
          <cell r="C252">
            <v>0</v>
          </cell>
          <cell r="D252">
            <v>0</v>
          </cell>
          <cell r="E252">
            <v>0</v>
          </cell>
        </row>
        <row r="253">
          <cell r="C253">
            <v>0</v>
          </cell>
          <cell r="D253">
            <v>0</v>
          </cell>
          <cell r="E253">
            <v>0</v>
          </cell>
        </row>
        <row r="254">
          <cell r="B254" t="str">
            <v>Болярово</v>
          </cell>
          <cell r="C254">
            <v>21727</v>
          </cell>
          <cell r="D254">
            <v>0</v>
          </cell>
          <cell r="E254">
            <v>21727</v>
          </cell>
        </row>
        <row r="255">
          <cell r="B255" t="str">
            <v>Елхово</v>
          </cell>
          <cell r="C255">
            <v>105460</v>
          </cell>
          <cell r="D255">
            <v>166</v>
          </cell>
          <cell r="E255">
            <v>105294</v>
          </cell>
        </row>
        <row r="256">
          <cell r="B256" t="str">
            <v>Ямбол</v>
          </cell>
          <cell r="C256">
            <v>1238420</v>
          </cell>
          <cell r="D256">
            <v>1238420</v>
          </cell>
          <cell r="E256">
            <v>0</v>
          </cell>
        </row>
      </sheetData>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ntry="1"/>
  <dimension ref="A1:D338"/>
  <sheetViews>
    <sheetView zoomScale="80" zoomScaleNormal="80" zoomScaleSheetLayoutView="85" workbookViewId="0">
      <pane xSplit="2" ySplit="6" topLeftCell="C7" activePane="bottomRight" state="frozen"/>
      <selection pane="topRight" activeCell="C1" sqref="C1"/>
      <selection pane="bottomLeft" activeCell="A6" sqref="A6"/>
      <selection pane="bottomRight" activeCell="A7" sqref="A7"/>
    </sheetView>
  </sheetViews>
  <sheetFormatPr defaultRowHeight="15" x14ac:dyDescent="0.25"/>
  <cols>
    <col min="1" max="1" width="9.140625" style="100"/>
    <col min="2" max="4" width="32.140625" style="102" customWidth="1"/>
    <col min="5" max="255" width="9.140625" style="100"/>
    <col min="256" max="258" width="32.140625" style="100" customWidth="1"/>
    <col min="259" max="259" width="21.7109375" style="100" customWidth="1"/>
    <col min="260" max="260" width="23.28515625" style="100" customWidth="1"/>
    <col min="261" max="511" width="9.140625" style="100"/>
    <col min="512" max="514" width="32.140625" style="100" customWidth="1"/>
    <col min="515" max="515" width="21.7109375" style="100" customWidth="1"/>
    <col min="516" max="516" width="23.28515625" style="100" customWidth="1"/>
    <col min="517" max="767" width="9.140625" style="100"/>
    <col min="768" max="770" width="32.140625" style="100" customWidth="1"/>
    <col min="771" max="771" width="21.7109375" style="100" customWidth="1"/>
    <col min="772" max="772" width="23.28515625" style="100" customWidth="1"/>
    <col min="773" max="1023" width="9.140625" style="100"/>
    <col min="1024" max="1026" width="32.140625" style="100" customWidth="1"/>
    <col min="1027" max="1027" width="21.7109375" style="100" customWidth="1"/>
    <col min="1028" max="1028" width="23.28515625" style="100" customWidth="1"/>
    <col min="1029" max="1279" width="9.140625" style="100"/>
    <col min="1280" max="1282" width="32.140625" style="100" customWidth="1"/>
    <col min="1283" max="1283" width="21.7109375" style="100" customWidth="1"/>
    <col min="1284" max="1284" width="23.28515625" style="100" customWidth="1"/>
    <col min="1285" max="1535" width="9.140625" style="100"/>
    <col min="1536" max="1538" width="32.140625" style="100" customWidth="1"/>
    <col min="1539" max="1539" width="21.7109375" style="100" customWidth="1"/>
    <col min="1540" max="1540" width="23.28515625" style="100" customWidth="1"/>
    <col min="1541" max="1791" width="9.140625" style="100"/>
    <col min="1792" max="1794" width="32.140625" style="100" customWidth="1"/>
    <col min="1795" max="1795" width="21.7109375" style="100" customWidth="1"/>
    <col min="1796" max="1796" width="23.28515625" style="100" customWidth="1"/>
    <col min="1797" max="2047" width="9.140625" style="100"/>
    <col min="2048" max="2050" width="32.140625" style="100" customWidth="1"/>
    <col min="2051" max="2051" width="21.7109375" style="100" customWidth="1"/>
    <col min="2052" max="2052" width="23.28515625" style="100" customWidth="1"/>
    <col min="2053" max="2303" width="9.140625" style="100"/>
    <col min="2304" max="2306" width="32.140625" style="100" customWidth="1"/>
    <col min="2307" max="2307" width="21.7109375" style="100" customWidth="1"/>
    <col min="2308" max="2308" width="23.28515625" style="100" customWidth="1"/>
    <col min="2309" max="2559" width="9.140625" style="100"/>
    <col min="2560" max="2562" width="32.140625" style="100" customWidth="1"/>
    <col min="2563" max="2563" width="21.7109375" style="100" customWidth="1"/>
    <col min="2564" max="2564" width="23.28515625" style="100" customWidth="1"/>
    <col min="2565" max="2815" width="9.140625" style="100"/>
    <col min="2816" max="2818" width="32.140625" style="100" customWidth="1"/>
    <col min="2819" max="2819" width="21.7109375" style="100" customWidth="1"/>
    <col min="2820" max="2820" width="23.28515625" style="100" customWidth="1"/>
    <col min="2821" max="3071" width="9.140625" style="100"/>
    <col min="3072" max="3074" width="32.140625" style="100" customWidth="1"/>
    <col min="3075" max="3075" width="21.7109375" style="100" customWidth="1"/>
    <col min="3076" max="3076" width="23.28515625" style="100" customWidth="1"/>
    <col min="3077" max="3327" width="9.140625" style="100"/>
    <col min="3328" max="3330" width="32.140625" style="100" customWidth="1"/>
    <col min="3331" max="3331" width="21.7109375" style="100" customWidth="1"/>
    <col min="3332" max="3332" width="23.28515625" style="100" customWidth="1"/>
    <col min="3333" max="3583" width="9.140625" style="100"/>
    <col min="3584" max="3586" width="32.140625" style="100" customWidth="1"/>
    <col min="3587" max="3587" width="21.7109375" style="100" customWidth="1"/>
    <col min="3588" max="3588" width="23.28515625" style="100" customWidth="1"/>
    <col min="3589" max="3839" width="9.140625" style="100"/>
    <col min="3840" max="3842" width="32.140625" style="100" customWidth="1"/>
    <col min="3843" max="3843" width="21.7109375" style="100" customWidth="1"/>
    <col min="3844" max="3844" width="23.28515625" style="100" customWidth="1"/>
    <col min="3845" max="4095" width="9.140625" style="100"/>
    <col min="4096" max="4098" width="32.140625" style="100" customWidth="1"/>
    <col min="4099" max="4099" width="21.7109375" style="100" customWidth="1"/>
    <col min="4100" max="4100" width="23.28515625" style="100" customWidth="1"/>
    <col min="4101" max="4351" width="9.140625" style="100"/>
    <col min="4352" max="4354" width="32.140625" style="100" customWidth="1"/>
    <col min="4355" max="4355" width="21.7109375" style="100" customWidth="1"/>
    <col min="4356" max="4356" width="23.28515625" style="100" customWidth="1"/>
    <col min="4357" max="4607" width="9.140625" style="100"/>
    <col min="4608" max="4610" width="32.140625" style="100" customWidth="1"/>
    <col min="4611" max="4611" width="21.7109375" style="100" customWidth="1"/>
    <col min="4612" max="4612" width="23.28515625" style="100" customWidth="1"/>
    <col min="4613" max="4863" width="9.140625" style="100"/>
    <col min="4864" max="4866" width="32.140625" style="100" customWidth="1"/>
    <col min="4867" max="4867" width="21.7109375" style="100" customWidth="1"/>
    <col min="4868" max="4868" width="23.28515625" style="100" customWidth="1"/>
    <col min="4869" max="5119" width="9.140625" style="100"/>
    <col min="5120" max="5122" width="32.140625" style="100" customWidth="1"/>
    <col min="5123" max="5123" width="21.7109375" style="100" customWidth="1"/>
    <col min="5124" max="5124" width="23.28515625" style="100" customWidth="1"/>
    <col min="5125" max="5375" width="9.140625" style="100"/>
    <col min="5376" max="5378" width="32.140625" style="100" customWidth="1"/>
    <col min="5379" max="5379" width="21.7109375" style="100" customWidth="1"/>
    <col min="5380" max="5380" width="23.28515625" style="100" customWidth="1"/>
    <col min="5381" max="5631" width="9.140625" style="100"/>
    <col min="5632" max="5634" width="32.140625" style="100" customWidth="1"/>
    <col min="5635" max="5635" width="21.7109375" style="100" customWidth="1"/>
    <col min="5636" max="5636" width="23.28515625" style="100" customWidth="1"/>
    <col min="5637" max="5887" width="9.140625" style="100"/>
    <col min="5888" max="5890" width="32.140625" style="100" customWidth="1"/>
    <col min="5891" max="5891" width="21.7109375" style="100" customWidth="1"/>
    <col min="5892" max="5892" width="23.28515625" style="100" customWidth="1"/>
    <col min="5893" max="6143" width="9.140625" style="100"/>
    <col min="6144" max="6146" width="32.140625" style="100" customWidth="1"/>
    <col min="6147" max="6147" width="21.7109375" style="100" customWidth="1"/>
    <col min="6148" max="6148" width="23.28515625" style="100" customWidth="1"/>
    <col min="6149" max="6399" width="9.140625" style="100"/>
    <col min="6400" max="6402" width="32.140625" style="100" customWidth="1"/>
    <col min="6403" max="6403" width="21.7109375" style="100" customWidth="1"/>
    <col min="6404" max="6404" width="23.28515625" style="100" customWidth="1"/>
    <col min="6405" max="6655" width="9.140625" style="100"/>
    <col min="6656" max="6658" width="32.140625" style="100" customWidth="1"/>
    <col min="6659" max="6659" width="21.7109375" style="100" customWidth="1"/>
    <col min="6660" max="6660" width="23.28515625" style="100" customWidth="1"/>
    <col min="6661" max="6911" width="9.140625" style="100"/>
    <col min="6912" max="6914" width="32.140625" style="100" customWidth="1"/>
    <col min="6915" max="6915" width="21.7109375" style="100" customWidth="1"/>
    <col min="6916" max="6916" width="23.28515625" style="100" customWidth="1"/>
    <col min="6917" max="7167" width="9.140625" style="100"/>
    <col min="7168" max="7170" width="32.140625" style="100" customWidth="1"/>
    <col min="7171" max="7171" width="21.7109375" style="100" customWidth="1"/>
    <col min="7172" max="7172" width="23.28515625" style="100" customWidth="1"/>
    <col min="7173" max="7423" width="9.140625" style="100"/>
    <col min="7424" max="7426" width="32.140625" style="100" customWidth="1"/>
    <col min="7427" max="7427" width="21.7109375" style="100" customWidth="1"/>
    <col min="7428" max="7428" width="23.28515625" style="100" customWidth="1"/>
    <col min="7429" max="7679" width="9.140625" style="100"/>
    <col min="7680" max="7682" width="32.140625" style="100" customWidth="1"/>
    <col min="7683" max="7683" width="21.7109375" style="100" customWidth="1"/>
    <col min="7684" max="7684" width="23.28515625" style="100" customWidth="1"/>
    <col min="7685" max="7935" width="9.140625" style="100"/>
    <col min="7936" max="7938" width="32.140625" style="100" customWidth="1"/>
    <col min="7939" max="7939" width="21.7109375" style="100" customWidth="1"/>
    <col min="7940" max="7940" width="23.28515625" style="100" customWidth="1"/>
    <col min="7941" max="8191" width="9.140625" style="100"/>
    <col min="8192" max="8194" width="32.140625" style="100" customWidth="1"/>
    <col min="8195" max="8195" width="21.7109375" style="100" customWidth="1"/>
    <col min="8196" max="8196" width="23.28515625" style="100" customWidth="1"/>
    <col min="8197" max="8447" width="9.140625" style="100"/>
    <col min="8448" max="8450" width="32.140625" style="100" customWidth="1"/>
    <col min="8451" max="8451" width="21.7109375" style="100" customWidth="1"/>
    <col min="8452" max="8452" width="23.28515625" style="100" customWidth="1"/>
    <col min="8453" max="8703" width="9.140625" style="100"/>
    <col min="8704" max="8706" width="32.140625" style="100" customWidth="1"/>
    <col min="8707" max="8707" width="21.7109375" style="100" customWidth="1"/>
    <col min="8708" max="8708" width="23.28515625" style="100" customWidth="1"/>
    <col min="8709" max="8959" width="9.140625" style="100"/>
    <col min="8960" max="8962" width="32.140625" style="100" customWidth="1"/>
    <col min="8963" max="8963" width="21.7109375" style="100" customWidth="1"/>
    <col min="8964" max="8964" width="23.28515625" style="100" customWidth="1"/>
    <col min="8965" max="9215" width="9.140625" style="100"/>
    <col min="9216" max="9218" width="32.140625" style="100" customWidth="1"/>
    <col min="9219" max="9219" width="21.7109375" style="100" customWidth="1"/>
    <col min="9220" max="9220" width="23.28515625" style="100" customWidth="1"/>
    <col min="9221" max="9471" width="9.140625" style="100"/>
    <col min="9472" max="9474" width="32.140625" style="100" customWidth="1"/>
    <col min="9475" max="9475" width="21.7109375" style="100" customWidth="1"/>
    <col min="9476" max="9476" width="23.28515625" style="100" customWidth="1"/>
    <col min="9477" max="9727" width="9.140625" style="100"/>
    <col min="9728" max="9730" width="32.140625" style="100" customWidth="1"/>
    <col min="9731" max="9731" width="21.7109375" style="100" customWidth="1"/>
    <col min="9732" max="9732" width="23.28515625" style="100" customWidth="1"/>
    <col min="9733" max="9983" width="9.140625" style="100"/>
    <col min="9984" max="9986" width="32.140625" style="100" customWidth="1"/>
    <col min="9987" max="9987" width="21.7109375" style="100" customWidth="1"/>
    <col min="9988" max="9988" width="23.28515625" style="100" customWidth="1"/>
    <col min="9989" max="10239" width="9.140625" style="100"/>
    <col min="10240" max="10242" width="32.140625" style="100" customWidth="1"/>
    <col min="10243" max="10243" width="21.7109375" style="100" customWidth="1"/>
    <col min="10244" max="10244" width="23.28515625" style="100" customWidth="1"/>
    <col min="10245" max="10495" width="9.140625" style="100"/>
    <col min="10496" max="10498" width="32.140625" style="100" customWidth="1"/>
    <col min="10499" max="10499" width="21.7109375" style="100" customWidth="1"/>
    <col min="10500" max="10500" width="23.28515625" style="100" customWidth="1"/>
    <col min="10501" max="10751" width="9.140625" style="100"/>
    <col min="10752" max="10754" width="32.140625" style="100" customWidth="1"/>
    <col min="10755" max="10755" width="21.7109375" style="100" customWidth="1"/>
    <col min="10756" max="10756" width="23.28515625" style="100" customWidth="1"/>
    <col min="10757" max="11007" width="9.140625" style="100"/>
    <col min="11008" max="11010" width="32.140625" style="100" customWidth="1"/>
    <col min="11011" max="11011" width="21.7109375" style="100" customWidth="1"/>
    <col min="11012" max="11012" width="23.28515625" style="100" customWidth="1"/>
    <col min="11013" max="11263" width="9.140625" style="100"/>
    <col min="11264" max="11266" width="32.140625" style="100" customWidth="1"/>
    <col min="11267" max="11267" width="21.7109375" style="100" customWidth="1"/>
    <col min="11268" max="11268" width="23.28515625" style="100" customWidth="1"/>
    <col min="11269" max="11519" width="9.140625" style="100"/>
    <col min="11520" max="11522" width="32.140625" style="100" customWidth="1"/>
    <col min="11523" max="11523" width="21.7109375" style="100" customWidth="1"/>
    <col min="11524" max="11524" width="23.28515625" style="100" customWidth="1"/>
    <col min="11525" max="11775" width="9.140625" style="100"/>
    <col min="11776" max="11778" width="32.140625" style="100" customWidth="1"/>
    <col min="11779" max="11779" width="21.7109375" style="100" customWidth="1"/>
    <col min="11780" max="11780" width="23.28515625" style="100" customWidth="1"/>
    <col min="11781" max="12031" width="9.140625" style="100"/>
    <col min="12032" max="12034" width="32.140625" style="100" customWidth="1"/>
    <col min="12035" max="12035" width="21.7109375" style="100" customWidth="1"/>
    <col min="12036" max="12036" width="23.28515625" style="100" customWidth="1"/>
    <col min="12037" max="12287" width="9.140625" style="100"/>
    <col min="12288" max="12290" width="32.140625" style="100" customWidth="1"/>
    <col min="12291" max="12291" width="21.7109375" style="100" customWidth="1"/>
    <col min="12292" max="12292" width="23.28515625" style="100" customWidth="1"/>
    <col min="12293" max="12543" width="9.140625" style="100"/>
    <col min="12544" max="12546" width="32.140625" style="100" customWidth="1"/>
    <col min="12547" max="12547" width="21.7109375" style="100" customWidth="1"/>
    <col min="12548" max="12548" width="23.28515625" style="100" customWidth="1"/>
    <col min="12549" max="12799" width="9.140625" style="100"/>
    <col min="12800" max="12802" width="32.140625" style="100" customWidth="1"/>
    <col min="12803" max="12803" width="21.7109375" style="100" customWidth="1"/>
    <col min="12804" max="12804" width="23.28515625" style="100" customWidth="1"/>
    <col min="12805" max="13055" width="9.140625" style="100"/>
    <col min="13056" max="13058" width="32.140625" style="100" customWidth="1"/>
    <col min="13059" max="13059" width="21.7109375" style="100" customWidth="1"/>
    <col min="13060" max="13060" width="23.28515625" style="100" customWidth="1"/>
    <col min="13061" max="13311" width="9.140625" style="100"/>
    <col min="13312" max="13314" width="32.140625" style="100" customWidth="1"/>
    <col min="13315" max="13315" width="21.7109375" style="100" customWidth="1"/>
    <col min="13316" max="13316" width="23.28515625" style="100" customWidth="1"/>
    <col min="13317" max="13567" width="9.140625" style="100"/>
    <col min="13568" max="13570" width="32.140625" style="100" customWidth="1"/>
    <col min="13571" max="13571" width="21.7109375" style="100" customWidth="1"/>
    <col min="13572" max="13572" width="23.28515625" style="100" customWidth="1"/>
    <col min="13573" max="13823" width="9.140625" style="100"/>
    <col min="13824" max="13826" width="32.140625" style="100" customWidth="1"/>
    <col min="13827" max="13827" width="21.7109375" style="100" customWidth="1"/>
    <col min="13828" max="13828" width="23.28515625" style="100" customWidth="1"/>
    <col min="13829" max="14079" width="9.140625" style="100"/>
    <col min="14080" max="14082" width="32.140625" style="100" customWidth="1"/>
    <col min="14083" max="14083" width="21.7109375" style="100" customWidth="1"/>
    <col min="14084" max="14084" width="23.28515625" style="100" customWidth="1"/>
    <col min="14085" max="14335" width="9.140625" style="100"/>
    <col min="14336" max="14338" width="32.140625" style="100" customWidth="1"/>
    <col min="14339" max="14339" width="21.7109375" style="100" customWidth="1"/>
    <col min="14340" max="14340" width="23.28515625" style="100" customWidth="1"/>
    <col min="14341" max="14591" width="9.140625" style="100"/>
    <col min="14592" max="14594" width="32.140625" style="100" customWidth="1"/>
    <col min="14595" max="14595" width="21.7109375" style="100" customWidth="1"/>
    <col min="14596" max="14596" width="23.28515625" style="100" customWidth="1"/>
    <col min="14597" max="14847" width="9.140625" style="100"/>
    <col min="14848" max="14850" width="32.140625" style="100" customWidth="1"/>
    <col min="14851" max="14851" width="21.7109375" style="100" customWidth="1"/>
    <col min="14852" max="14852" width="23.28515625" style="100" customWidth="1"/>
    <col min="14853" max="15103" width="9.140625" style="100"/>
    <col min="15104" max="15106" width="32.140625" style="100" customWidth="1"/>
    <col min="15107" max="15107" width="21.7109375" style="100" customWidth="1"/>
    <col min="15108" max="15108" width="23.28515625" style="100" customWidth="1"/>
    <col min="15109" max="15359" width="9.140625" style="100"/>
    <col min="15360" max="15362" width="32.140625" style="100" customWidth="1"/>
    <col min="15363" max="15363" width="21.7109375" style="100" customWidth="1"/>
    <col min="15364" max="15364" width="23.28515625" style="100" customWidth="1"/>
    <col min="15365" max="15615" width="9.140625" style="100"/>
    <col min="15616" max="15618" width="32.140625" style="100" customWidth="1"/>
    <col min="15619" max="15619" width="21.7109375" style="100" customWidth="1"/>
    <col min="15620" max="15620" width="23.28515625" style="100" customWidth="1"/>
    <col min="15621" max="15871" width="9.140625" style="100"/>
    <col min="15872" max="15874" width="32.140625" style="100" customWidth="1"/>
    <col min="15875" max="15875" width="21.7109375" style="100" customWidth="1"/>
    <col min="15876" max="15876" width="23.28515625" style="100" customWidth="1"/>
    <col min="15877" max="16127" width="9.140625" style="100"/>
    <col min="16128" max="16130" width="32.140625" style="100" customWidth="1"/>
    <col min="16131" max="16131" width="21.7109375" style="100" customWidth="1"/>
    <col min="16132" max="16132" width="23.28515625" style="100" customWidth="1"/>
    <col min="16133" max="16384" width="9.140625" style="100"/>
  </cols>
  <sheetData>
    <row r="1" spans="1:4" ht="26.25" customHeight="1" x14ac:dyDescent="0.2">
      <c r="B1" s="101"/>
      <c r="C1" s="101"/>
      <c r="D1" s="120"/>
    </row>
    <row r="2" spans="1:4" ht="26.25" customHeight="1" x14ac:dyDescent="0.25">
      <c r="B2" s="101"/>
      <c r="C2" s="101"/>
    </row>
    <row r="3" spans="1:4" ht="15.75" thickBot="1" x14ac:dyDescent="0.3">
      <c r="B3" s="103"/>
      <c r="C3" s="103"/>
      <c r="D3" s="104" t="s">
        <v>310</v>
      </c>
    </row>
    <row r="4" spans="1:4" ht="30" customHeight="1" x14ac:dyDescent="0.2">
      <c r="A4" s="205" t="s">
        <v>311</v>
      </c>
      <c r="B4" s="208" t="s">
        <v>312</v>
      </c>
      <c r="C4" s="211" t="s">
        <v>313</v>
      </c>
      <c r="D4" s="211" t="s">
        <v>314</v>
      </c>
    </row>
    <row r="5" spans="1:4" ht="15.75" customHeight="1" x14ac:dyDescent="0.2">
      <c r="A5" s="206"/>
      <c r="B5" s="209"/>
      <c r="C5" s="212"/>
      <c r="D5" s="212"/>
    </row>
    <row r="6" spans="1:4" ht="99" customHeight="1" thickBot="1" x14ac:dyDescent="0.25">
      <c r="A6" s="207"/>
      <c r="B6" s="210"/>
      <c r="C6" s="213"/>
      <c r="D6" s="213"/>
    </row>
    <row r="7" spans="1:4" ht="16.5" customHeight="1" x14ac:dyDescent="0.2">
      <c r="A7" s="106">
        <v>1</v>
      </c>
      <c r="B7" s="106">
        <v>2</v>
      </c>
      <c r="C7" s="107">
        <v>3</v>
      </c>
      <c r="D7" s="107">
        <v>4</v>
      </c>
    </row>
    <row r="8" spans="1:4" ht="14.25" x14ac:dyDescent="0.2">
      <c r="A8" s="105"/>
      <c r="B8" s="108" t="s">
        <v>18</v>
      </c>
      <c r="C8" s="109"/>
      <c r="D8" s="109"/>
    </row>
    <row r="9" spans="1:4" x14ac:dyDescent="0.25">
      <c r="A9" s="110">
        <v>5101</v>
      </c>
      <c r="B9" s="111" t="s">
        <v>19</v>
      </c>
      <c r="C9" s="112">
        <f>D9</f>
        <v>142546</v>
      </c>
      <c r="D9" s="112">
        <f>'Разшифровка и лимит 4 трим.'!C14</f>
        <v>142546</v>
      </c>
    </row>
    <row r="10" spans="1:4" x14ac:dyDescent="0.25">
      <c r="A10" s="110">
        <v>5102</v>
      </c>
      <c r="B10" s="111" t="s">
        <v>20</v>
      </c>
      <c r="C10" s="112">
        <f t="shared" ref="C10:C73" si="0">D10</f>
        <v>175010</v>
      </c>
      <c r="D10" s="112">
        <f>'Разшифровка и лимит 4 трим.'!C15</f>
        <v>175010</v>
      </c>
    </row>
    <row r="11" spans="1:4" x14ac:dyDescent="0.25">
      <c r="A11" s="110">
        <v>5103</v>
      </c>
      <c r="B11" s="111" t="s">
        <v>21</v>
      </c>
      <c r="C11" s="112">
        <f t="shared" si="0"/>
        <v>1112064</v>
      </c>
      <c r="D11" s="112">
        <f>'Разшифровка и лимит 4 трим.'!C16</f>
        <v>1112064</v>
      </c>
    </row>
    <row r="12" spans="1:4" x14ac:dyDescent="0.25">
      <c r="A12" s="110">
        <v>5104</v>
      </c>
      <c r="B12" s="111" t="s">
        <v>22</v>
      </c>
      <c r="C12" s="112">
        <f t="shared" si="0"/>
        <v>305191</v>
      </c>
      <c r="D12" s="112">
        <f>'Разшифровка и лимит 4 трим.'!C17</f>
        <v>305191</v>
      </c>
    </row>
    <row r="13" spans="1:4" x14ac:dyDescent="0.25">
      <c r="A13" s="110">
        <v>5105</v>
      </c>
      <c r="B13" s="111" t="s">
        <v>23</v>
      </c>
      <c r="C13" s="112">
        <f t="shared" si="0"/>
        <v>-36328</v>
      </c>
      <c r="D13" s="112">
        <f>'Разшифровка и лимит 4 трим.'!C18</f>
        <v>-36328</v>
      </c>
    </row>
    <row r="14" spans="1:4" x14ac:dyDescent="0.25">
      <c r="A14" s="110">
        <v>5106</v>
      </c>
      <c r="B14" s="111" t="s">
        <v>315</v>
      </c>
      <c r="C14" s="112">
        <f t="shared" si="0"/>
        <v>24612</v>
      </c>
      <c r="D14" s="112">
        <f>'Разшифровка и лимит 4 трим.'!C19</f>
        <v>24612</v>
      </c>
    </row>
    <row r="15" spans="1:4" x14ac:dyDescent="0.25">
      <c r="A15" s="110">
        <v>5107</v>
      </c>
      <c r="B15" s="111" t="s">
        <v>25</v>
      </c>
      <c r="C15" s="112">
        <f t="shared" si="0"/>
        <v>366871</v>
      </c>
      <c r="D15" s="112">
        <f>'Разшифровка и лимит 4 трим.'!C20</f>
        <v>366871</v>
      </c>
    </row>
    <row r="16" spans="1:4" x14ac:dyDescent="0.25">
      <c r="A16" s="110">
        <v>5108</v>
      </c>
      <c r="B16" s="111" t="s">
        <v>316</v>
      </c>
      <c r="C16" s="112">
        <f t="shared" si="0"/>
        <v>228004</v>
      </c>
      <c r="D16" s="112">
        <f>'Разшифровка и лимит 4 трим.'!C21</f>
        <v>228004</v>
      </c>
    </row>
    <row r="17" spans="1:4" x14ac:dyDescent="0.25">
      <c r="A17" s="110">
        <v>5109</v>
      </c>
      <c r="B17" s="111" t="s">
        <v>317</v>
      </c>
      <c r="C17" s="112">
        <f t="shared" si="0"/>
        <v>27846</v>
      </c>
      <c r="D17" s="112">
        <f>'Разшифровка и лимит 4 трим.'!C22</f>
        <v>27846</v>
      </c>
    </row>
    <row r="18" spans="1:4" x14ac:dyDescent="0.25">
      <c r="A18" s="110">
        <v>5110</v>
      </c>
      <c r="B18" s="111" t="s">
        <v>318</v>
      </c>
      <c r="C18" s="112">
        <f t="shared" si="0"/>
        <v>51761</v>
      </c>
      <c r="D18" s="112">
        <f>'Разшифровка и лимит 4 трим.'!C23</f>
        <v>51761</v>
      </c>
    </row>
    <row r="19" spans="1:4" x14ac:dyDescent="0.25">
      <c r="A19" s="110">
        <v>5111</v>
      </c>
      <c r="B19" s="111" t="s">
        <v>319</v>
      </c>
      <c r="C19" s="112">
        <f t="shared" si="0"/>
        <v>35092</v>
      </c>
      <c r="D19" s="112">
        <f>'Разшифровка и лимит 4 трим.'!C24</f>
        <v>35092</v>
      </c>
    </row>
    <row r="20" spans="1:4" x14ac:dyDescent="0.25">
      <c r="A20" s="110">
        <v>5112</v>
      </c>
      <c r="B20" s="111" t="s">
        <v>320</v>
      </c>
      <c r="C20" s="112">
        <f t="shared" si="0"/>
        <v>91467</v>
      </c>
      <c r="D20" s="112">
        <f>'Разшифровка и лимит 4 трим.'!C25</f>
        <v>91467</v>
      </c>
    </row>
    <row r="21" spans="1:4" x14ac:dyDescent="0.25">
      <c r="A21" s="110">
        <v>5113</v>
      </c>
      <c r="B21" s="111" t="s">
        <v>321</v>
      </c>
      <c r="C21" s="112">
        <f t="shared" si="0"/>
        <v>39419</v>
      </c>
      <c r="D21" s="112">
        <f>'Разшифровка и лимит 4 трим.'!C26</f>
        <v>39419</v>
      </c>
    </row>
    <row r="22" spans="1:4" x14ac:dyDescent="0.25">
      <c r="A22" s="110">
        <v>5114</v>
      </c>
      <c r="B22" s="111" t="s">
        <v>32</v>
      </c>
      <c r="C22" s="112">
        <f t="shared" si="0"/>
        <v>77847</v>
      </c>
      <c r="D22" s="112">
        <f>'Разшифровка и лимит 4 трим.'!C27</f>
        <v>77847</v>
      </c>
    </row>
    <row r="23" spans="1:4" ht="15.75" x14ac:dyDescent="0.25">
      <c r="A23" s="110" t="s">
        <v>322</v>
      </c>
      <c r="B23" s="111"/>
      <c r="C23" s="121">
        <f>SUM(C9:C22)</f>
        <v>2641402</v>
      </c>
      <c r="D23" s="121">
        <f>SUM(D9:D22)</f>
        <v>2641402</v>
      </c>
    </row>
    <row r="24" spans="1:4" x14ac:dyDescent="0.25">
      <c r="A24" s="110" t="s">
        <v>322</v>
      </c>
      <c r="B24" s="108" t="s">
        <v>33</v>
      </c>
      <c r="C24" s="112">
        <f t="shared" si="0"/>
        <v>0</v>
      </c>
      <c r="D24" s="112">
        <f>'Разшифровка и лимит 4 трим.'!C29</f>
        <v>0</v>
      </c>
    </row>
    <row r="25" spans="1:4" x14ac:dyDescent="0.25">
      <c r="A25" s="110">
        <v>5201</v>
      </c>
      <c r="B25" s="111" t="s">
        <v>323</v>
      </c>
      <c r="C25" s="112">
        <f t="shared" si="0"/>
        <v>301933</v>
      </c>
      <c r="D25" s="112">
        <f>'Разшифровка и лимит 4 трим.'!C30</f>
        <v>301933</v>
      </c>
    </row>
    <row r="26" spans="1:4" x14ac:dyDescent="0.25">
      <c r="A26" s="110">
        <v>5202</v>
      </c>
      <c r="B26" s="111" t="s">
        <v>324</v>
      </c>
      <c r="C26" s="112">
        <f t="shared" si="0"/>
        <v>4439006</v>
      </c>
      <c r="D26" s="112">
        <f>'Разшифровка и лимит 4 трим.'!C31</f>
        <v>4439006</v>
      </c>
    </row>
    <row r="27" spans="1:4" x14ac:dyDescent="0.25">
      <c r="A27" s="110">
        <v>5203</v>
      </c>
      <c r="B27" s="111" t="s">
        <v>325</v>
      </c>
      <c r="C27" s="112">
        <f t="shared" si="0"/>
        <v>43058</v>
      </c>
      <c r="D27" s="112">
        <f>'Разшифровка и лимит 4 трим.'!C32</f>
        <v>43058</v>
      </c>
    </row>
    <row r="28" spans="1:4" x14ac:dyDescent="0.25">
      <c r="A28" s="110">
        <v>5204</v>
      </c>
      <c r="B28" s="111" t="s">
        <v>326</v>
      </c>
      <c r="C28" s="112">
        <f t="shared" si="0"/>
        <v>410574</v>
      </c>
      <c r="D28" s="112">
        <f>'Разшифровка и лимит 4 трим.'!C33</f>
        <v>410574</v>
      </c>
    </row>
    <row r="29" spans="1:4" x14ac:dyDescent="0.25">
      <c r="A29" s="110">
        <v>5205</v>
      </c>
      <c r="B29" s="111" t="s">
        <v>327</v>
      </c>
      <c r="C29" s="112">
        <f t="shared" si="0"/>
        <v>61385</v>
      </c>
      <c r="D29" s="112">
        <f>'Разшифровка и лимит 4 трим.'!C34</f>
        <v>61385</v>
      </c>
    </row>
    <row r="30" spans="1:4" x14ac:dyDescent="0.25">
      <c r="A30" s="110">
        <v>5206</v>
      </c>
      <c r="B30" s="111" t="s">
        <v>328</v>
      </c>
      <c r="C30" s="112">
        <f t="shared" si="0"/>
        <v>100132</v>
      </c>
      <c r="D30" s="112">
        <f>'Разшифровка и лимит 4 трим.'!C35</f>
        <v>100132</v>
      </c>
    </row>
    <row r="31" spans="1:4" x14ac:dyDescent="0.25">
      <c r="A31" s="110">
        <v>5207</v>
      </c>
      <c r="B31" s="111" t="s">
        <v>40</v>
      </c>
      <c r="C31" s="112">
        <f t="shared" si="0"/>
        <v>147745</v>
      </c>
      <c r="D31" s="112">
        <f>'Разшифровка и лимит 4 трим.'!C36</f>
        <v>147745</v>
      </c>
    </row>
    <row r="32" spans="1:4" x14ac:dyDescent="0.25">
      <c r="A32" s="110">
        <v>5208</v>
      </c>
      <c r="B32" s="111" t="s">
        <v>41</v>
      </c>
      <c r="C32" s="112">
        <f t="shared" si="0"/>
        <v>20653</v>
      </c>
      <c r="D32" s="112">
        <f>'Разшифровка и лимит 4 трим.'!C37</f>
        <v>20653</v>
      </c>
    </row>
    <row r="33" spans="1:4" x14ac:dyDescent="0.25">
      <c r="A33" s="110">
        <v>5209</v>
      </c>
      <c r="B33" s="111" t="s">
        <v>329</v>
      </c>
      <c r="C33" s="112">
        <f t="shared" si="0"/>
        <v>154597</v>
      </c>
      <c r="D33" s="112">
        <f>'Разшифровка и лимит 4 трим.'!C38</f>
        <v>154597</v>
      </c>
    </row>
    <row r="34" spans="1:4" x14ac:dyDescent="0.25">
      <c r="A34" s="110">
        <v>5210</v>
      </c>
      <c r="B34" s="111" t="s">
        <v>330</v>
      </c>
      <c r="C34" s="112">
        <f t="shared" si="0"/>
        <v>61761</v>
      </c>
      <c r="D34" s="112">
        <f>'Разшифровка и лимит 4 трим.'!C39</f>
        <v>61761</v>
      </c>
    </row>
    <row r="35" spans="1:4" x14ac:dyDescent="0.25">
      <c r="A35" s="110">
        <v>5211</v>
      </c>
      <c r="B35" s="111" t="s">
        <v>44</v>
      </c>
      <c r="C35" s="112">
        <f t="shared" si="0"/>
        <v>112057</v>
      </c>
      <c r="D35" s="112">
        <f>'Разшифровка и лимит 4 трим.'!C40</f>
        <v>112057</v>
      </c>
    </row>
    <row r="36" spans="1:4" x14ac:dyDescent="0.25">
      <c r="A36" s="110">
        <v>5212</v>
      </c>
      <c r="B36" s="111" t="s">
        <v>331</v>
      </c>
      <c r="C36" s="112">
        <f t="shared" si="0"/>
        <v>125424</v>
      </c>
      <c r="D36" s="112">
        <f>'Разшифровка и лимит 4 трим.'!C41</f>
        <v>125424</v>
      </c>
    </row>
    <row r="37" spans="1:4" x14ac:dyDescent="0.25">
      <c r="A37" s="110">
        <v>5213</v>
      </c>
      <c r="B37" s="111" t="s">
        <v>46</v>
      </c>
      <c r="C37" s="112">
        <f t="shared" si="0"/>
        <v>76798</v>
      </c>
      <c r="D37" s="112">
        <f>'Разшифровка и лимит 4 трим.'!C42</f>
        <v>76798</v>
      </c>
    </row>
    <row r="38" spans="1:4" ht="15.75" x14ac:dyDescent="0.25">
      <c r="A38" s="110" t="s">
        <v>322</v>
      </c>
      <c r="B38" s="111"/>
      <c r="C38" s="121">
        <f>SUM(C25:C37)</f>
        <v>6055123</v>
      </c>
      <c r="D38" s="121">
        <f>SUM(D25:D37)</f>
        <v>6055123</v>
      </c>
    </row>
    <row r="39" spans="1:4" x14ac:dyDescent="0.25">
      <c r="A39" s="110" t="s">
        <v>322</v>
      </c>
      <c r="B39" s="108" t="s">
        <v>47</v>
      </c>
      <c r="C39" s="112">
        <f t="shared" si="0"/>
        <v>0</v>
      </c>
      <c r="D39" s="112">
        <f>'Разшифровка и лимит 4 трим.'!C44</f>
        <v>0</v>
      </c>
    </row>
    <row r="40" spans="1:4" x14ac:dyDescent="0.25">
      <c r="A40" s="110">
        <v>5301</v>
      </c>
      <c r="B40" s="111" t="s">
        <v>332</v>
      </c>
      <c r="C40" s="112">
        <f t="shared" si="0"/>
        <v>114121</v>
      </c>
      <c r="D40" s="112">
        <f>'Разшифровка и лимит 4 трим.'!C45</f>
        <v>114121</v>
      </c>
    </row>
    <row r="41" spans="1:4" x14ac:dyDescent="0.25">
      <c r="A41" s="110">
        <v>5302</v>
      </c>
      <c r="B41" s="111" t="s">
        <v>333</v>
      </c>
      <c r="C41" s="112">
        <f t="shared" si="0"/>
        <v>94281</v>
      </c>
      <c r="D41" s="112">
        <f>'Разшифровка и лимит 4 трим.'!C46</f>
        <v>94281</v>
      </c>
    </row>
    <row r="42" spans="1:4" x14ac:dyDescent="0.25">
      <c r="A42" s="110">
        <v>5303</v>
      </c>
      <c r="B42" s="111" t="s">
        <v>50</v>
      </c>
      <c r="C42" s="112">
        <f t="shared" si="0"/>
        <v>37807</v>
      </c>
      <c r="D42" s="112">
        <f>'Разшифровка и лимит 4 трим.'!C47</f>
        <v>37807</v>
      </c>
    </row>
    <row r="43" spans="1:4" x14ac:dyDescent="0.25">
      <c r="A43" s="110">
        <v>5304</v>
      </c>
      <c r="B43" s="111" t="s">
        <v>51</v>
      </c>
      <c r="C43" s="112">
        <f t="shared" si="0"/>
        <v>62268</v>
      </c>
      <c r="D43" s="112">
        <f>'Разшифровка и лимит 4 трим.'!C48</f>
        <v>62268</v>
      </c>
    </row>
    <row r="44" spans="1:4" x14ac:dyDescent="0.25">
      <c r="A44" s="110">
        <v>5305</v>
      </c>
      <c r="B44" s="111" t="s">
        <v>334</v>
      </c>
      <c r="C44" s="112">
        <f t="shared" si="0"/>
        <v>4871682</v>
      </c>
      <c r="D44" s="112">
        <f>'Разшифровка и лимит 4 трим.'!C49</f>
        <v>4871682</v>
      </c>
    </row>
    <row r="45" spans="1:4" x14ac:dyDescent="0.25">
      <c r="A45" s="110">
        <v>5306</v>
      </c>
      <c r="B45" s="111" t="s">
        <v>335</v>
      </c>
      <c r="C45" s="112">
        <f t="shared" si="0"/>
        <v>60246</v>
      </c>
      <c r="D45" s="112">
        <f>'Разшифровка и лимит 4 трим.'!C50</f>
        <v>60246</v>
      </c>
    </row>
    <row r="46" spans="1:4" x14ac:dyDescent="0.25">
      <c r="A46" s="110">
        <v>5307</v>
      </c>
      <c r="B46" s="111" t="s">
        <v>336</v>
      </c>
      <c r="C46" s="112">
        <f t="shared" si="0"/>
        <v>135557</v>
      </c>
      <c r="D46" s="112">
        <f>'Разшифровка и лимит 4 трим.'!C51</f>
        <v>135557</v>
      </c>
    </row>
    <row r="47" spans="1:4" x14ac:dyDescent="0.25">
      <c r="A47" s="110">
        <v>5308</v>
      </c>
      <c r="B47" s="111" t="s">
        <v>55</v>
      </c>
      <c r="C47" s="112">
        <f t="shared" si="0"/>
        <v>28355</v>
      </c>
      <c r="D47" s="112">
        <f>'Разшифровка и лимит 4 трим.'!C52</f>
        <v>28355</v>
      </c>
    </row>
    <row r="48" spans="1:4" x14ac:dyDescent="0.25">
      <c r="A48" s="110">
        <v>5309</v>
      </c>
      <c r="B48" s="111" t="s">
        <v>337</v>
      </c>
      <c r="C48" s="112">
        <f t="shared" si="0"/>
        <v>71486</v>
      </c>
      <c r="D48" s="112">
        <f>'Разшифровка и лимит 4 трим.'!C53</f>
        <v>71486</v>
      </c>
    </row>
    <row r="49" spans="1:4" x14ac:dyDescent="0.25">
      <c r="A49" s="110">
        <v>5310</v>
      </c>
      <c r="B49" s="111" t="s">
        <v>57</v>
      </c>
      <c r="C49" s="112">
        <f t="shared" si="0"/>
        <v>143361</v>
      </c>
      <c r="D49" s="112">
        <f>'Разшифровка и лимит 4 трим.'!C54</f>
        <v>143361</v>
      </c>
    </row>
    <row r="50" spans="1:4" x14ac:dyDescent="0.25">
      <c r="A50" s="110">
        <v>5311</v>
      </c>
      <c r="B50" s="111" t="s">
        <v>58</v>
      </c>
      <c r="C50" s="112">
        <f t="shared" si="0"/>
        <v>190440</v>
      </c>
      <c r="D50" s="112">
        <f>'Разшифровка и лимит 4 трим.'!C55</f>
        <v>190440</v>
      </c>
    </row>
    <row r="51" spans="1:4" x14ac:dyDescent="0.25">
      <c r="A51" s="110">
        <v>5312</v>
      </c>
      <c r="B51" s="111" t="s">
        <v>338</v>
      </c>
      <c r="C51" s="112">
        <f t="shared" si="0"/>
        <v>105694</v>
      </c>
      <c r="D51" s="112">
        <f>'Разшифровка и лимит 4 трим.'!C56</f>
        <v>105694</v>
      </c>
    </row>
    <row r="52" spans="1:4" ht="15.75" x14ac:dyDescent="0.25">
      <c r="A52" s="110" t="s">
        <v>322</v>
      </c>
      <c r="B52" s="111"/>
      <c r="C52" s="121">
        <f>SUM(C40:C51)</f>
        <v>5915298</v>
      </c>
      <c r="D52" s="121">
        <f>SUM(D40:D51)</f>
        <v>5915298</v>
      </c>
    </row>
    <row r="53" spans="1:4" x14ac:dyDescent="0.25">
      <c r="A53" s="110" t="s">
        <v>322</v>
      </c>
      <c r="B53" s="108" t="s">
        <v>60</v>
      </c>
      <c r="C53" s="112">
        <f t="shared" si="0"/>
        <v>0</v>
      </c>
      <c r="D53" s="112">
        <f>'Разшифровка и лимит 4 трим.'!C58</f>
        <v>0</v>
      </c>
    </row>
    <row r="54" spans="1:4" x14ac:dyDescent="0.25">
      <c r="A54" s="110">
        <v>5401</v>
      </c>
      <c r="B54" s="111" t="s">
        <v>339</v>
      </c>
      <c r="C54" s="112">
        <f t="shared" si="0"/>
        <v>438745</v>
      </c>
      <c r="D54" s="112">
        <f>'Разшифровка и лимит 4 трим.'!C59</f>
        <v>438745</v>
      </c>
    </row>
    <row r="55" spans="1:4" x14ac:dyDescent="0.25">
      <c r="A55" s="110">
        <v>5402</v>
      </c>
      <c r="B55" s="111" t="s">
        <v>340</v>
      </c>
      <c r="C55" s="112">
        <f t="shared" si="0"/>
        <v>292685</v>
      </c>
      <c r="D55" s="112">
        <f>'Разшифровка и лимит 4 трим.'!C60</f>
        <v>292685</v>
      </c>
    </row>
    <row r="56" spans="1:4" x14ac:dyDescent="0.25">
      <c r="A56" s="110">
        <v>5403</v>
      </c>
      <c r="B56" s="111" t="s">
        <v>341</v>
      </c>
      <c r="C56" s="112">
        <f t="shared" si="0"/>
        <v>100955</v>
      </c>
      <c r="D56" s="112">
        <f>'Разшифровка и лимит 4 трим.'!C61</f>
        <v>100955</v>
      </c>
    </row>
    <row r="57" spans="1:4" x14ac:dyDescent="0.25">
      <c r="A57" s="110">
        <v>5404</v>
      </c>
      <c r="B57" s="111" t="s">
        <v>64</v>
      </c>
      <c r="C57" s="112">
        <f t="shared" si="0"/>
        <v>86477</v>
      </c>
      <c r="D57" s="112">
        <f>'Разшифровка и лимит 4 трим.'!C62</f>
        <v>86477</v>
      </c>
    </row>
    <row r="58" spans="1:4" x14ac:dyDescent="0.25">
      <c r="A58" s="110">
        <v>5405</v>
      </c>
      <c r="B58" s="111" t="s">
        <v>65</v>
      </c>
      <c r="C58" s="112">
        <f t="shared" si="0"/>
        <v>34483</v>
      </c>
      <c r="D58" s="112">
        <f>'Разшифровка и лимит 4 трим.'!C63</f>
        <v>34483</v>
      </c>
    </row>
    <row r="59" spans="1:4" x14ac:dyDescent="0.25">
      <c r="A59" s="110">
        <v>5406</v>
      </c>
      <c r="B59" s="111" t="s">
        <v>66</v>
      </c>
      <c r="C59" s="112">
        <f t="shared" si="0"/>
        <v>142724</v>
      </c>
      <c r="D59" s="112">
        <f>'Разшифровка и лимит 4 трим.'!C64</f>
        <v>142724</v>
      </c>
    </row>
    <row r="60" spans="1:4" x14ac:dyDescent="0.25">
      <c r="A60" s="110">
        <v>5407</v>
      </c>
      <c r="B60" s="111" t="s">
        <v>342</v>
      </c>
      <c r="C60" s="112">
        <f t="shared" si="0"/>
        <v>66844</v>
      </c>
      <c r="D60" s="112">
        <f>'Разшифровка и лимит 4 трим.'!C65</f>
        <v>66844</v>
      </c>
    </row>
    <row r="61" spans="1:4" x14ac:dyDescent="0.25">
      <c r="A61" s="110">
        <v>5408</v>
      </c>
      <c r="B61" s="111" t="s">
        <v>343</v>
      </c>
      <c r="C61" s="112">
        <f t="shared" si="0"/>
        <v>189584</v>
      </c>
      <c r="D61" s="112">
        <f>'Разшифровка и лимит 4 трим.'!C66</f>
        <v>189584</v>
      </c>
    </row>
    <row r="62" spans="1:4" x14ac:dyDescent="0.25">
      <c r="A62" s="110">
        <v>5409</v>
      </c>
      <c r="B62" s="111" t="s">
        <v>344</v>
      </c>
      <c r="C62" s="112">
        <f t="shared" si="0"/>
        <v>95856</v>
      </c>
      <c r="D62" s="112">
        <f>'Разшифровка и лимит 4 трим.'!C67</f>
        <v>95856</v>
      </c>
    </row>
    <row r="63" spans="1:4" x14ac:dyDescent="0.25">
      <c r="A63" s="110">
        <v>5410</v>
      </c>
      <c r="B63" s="111" t="s">
        <v>345</v>
      </c>
      <c r="C63" s="112">
        <f t="shared" si="0"/>
        <v>19427</v>
      </c>
      <c r="D63" s="112">
        <f>'Разшифровка и лимит 4 трим.'!C68</f>
        <v>19427</v>
      </c>
    </row>
    <row r="64" spans="1:4" ht="15.75" x14ac:dyDescent="0.25">
      <c r="A64" s="110" t="s">
        <v>322</v>
      </c>
      <c r="B64" s="113"/>
      <c r="C64" s="121">
        <f>SUM(C54:C63)</f>
        <v>1467780</v>
      </c>
      <c r="D64" s="121">
        <f>SUM(D54:D63)</f>
        <v>1467780</v>
      </c>
    </row>
    <row r="65" spans="1:4" x14ac:dyDescent="0.25">
      <c r="A65" s="110" t="s">
        <v>322</v>
      </c>
      <c r="B65" s="108" t="s">
        <v>71</v>
      </c>
      <c r="C65" s="112">
        <f t="shared" si="0"/>
        <v>0</v>
      </c>
      <c r="D65" s="112">
        <f>'Разшифровка и лимит 4 трим.'!C70</f>
        <v>0</v>
      </c>
    </row>
    <row r="66" spans="1:4" x14ac:dyDescent="0.25">
      <c r="A66" s="110">
        <v>5501</v>
      </c>
      <c r="B66" s="111" t="s">
        <v>72</v>
      </c>
      <c r="C66" s="112">
        <f t="shared" si="0"/>
        <v>37315</v>
      </c>
      <c r="D66" s="112">
        <f>'Разшифровка и лимит 4 трим.'!C71</f>
        <v>37315</v>
      </c>
    </row>
    <row r="67" spans="1:4" x14ac:dyDescent="0.25">
      <c r="A67" s="110">
        <v>5502</v>
      </c>
      <c r="B67" s="111" t="s">
        <v>73</v>
      </c>
      <c r="C67" s="112">
        <f t="shared" si="0"/>
        <v>0</v>
      </c>
      <c r="D67" s="112">
        <f>'Разшифровка и лимит 4 трим.'!C72</f>
        <v>0</v>
      </c>
    </row>
    <row r="68" spans="1:4" x14ac:dyDescent="0.25">
      <c r="A68" s="110">
        <v>5503</v>
      </c>
      <c r="B68" s="111" t="s">
        <v>74</v>
      </c>
      <c r="C68" s="112">
        <f t="shared" si="0"/>
        <v>33998</v>
      </c>
      <c r="D68" s="112">
        <f>'Разшифровка и лимит 4 трим.'!C73</f>
        <v>33998</v>
      </c>
    </row>
    <row r="69" spans="1:4" x14ac:dyDescent="0.25">
      <c r="A69" s="110">
        <v>5504</v>
      </c>
      <c r="B69" s="111" t="s">
        <v>346</v>
      </c>
      <c r="C69" s="112">
        <f t="shared" si="0"/>
        <v>467908</v>
      </c>
      <c r="D69" s="112">
        <f>'Разшифровка и лимит 4 трим.'!C74</f>
        <v>467908</v>
      </c>
    </row>
    <row r="70" spans="1:4" x14ac:dyDescent="0.25">
      <c r="A70" s="110">
        <v>5505</v>
      </c>
      <c r="B70" s="111" t="s">
        <v>76</v>
      </c>
      <c r="C70" s="112">
        <f t="shared" si="0"/>
        <v>109</v>
      </c>
      <c r="D70" s="112">
        <f>'Разшифровка и лимит 4 трим.'!C75</f>
        <v>109</v>
      </c>
    </row>
    <row r="71" spans="1:4" x14ac:dyDescent="0.25">
      <c r="A71" s="110">
        <v>5506</v>
      </c>
      <c r="B71" s="111" t="s">
        <v>77</v>
      </c>
      <c r="C71" s="112">
        <f t="shared" si="0"/>
        <v>63619</v>
      </c>
      <c r="D71" s="112">
        <f>'Разшифровка и лимит 4 трим.'!C76</f>
        <v>63619</v>
      </c>
    </row>
    <row r="72" spans="1:4" x14ac:dyDescent="0.25">
      <c r="A72" s="110">
        <v>5507</v>
      </c>
      <c r="B72" s="111" t="s">
        <v>347</v>
      </c>
      <c r="C72" s="112">
        <f t="shared" si="0"/>
        <v>29988</v>
      </c>
      <c r="D72" s="112">
        <f>'Разшифровка и лимит 4 трим.'!C77</f>
        <v>29988</v>
      </c>
    </row>
    <row r="73" spans="1:4" x14ac:dyDescent="0.25">
      <c r="A73" s="110">
        <v>5508</v>
      </c>
      <c r="B73" s="111" t="s">
        <v>348</v>
      </c>
      <c r="C73" s="112">
        <f t="shared" si="0"/>
        <v>12101</v>
      </c>
      <c r="D73" s="112">
        <f>'Разшифровка и лимит 4 трим.'!C78</f>
        <v>12101</v>
      </c>
    </row>
    <row r="74" spans="1:4" x14ac:dyDescent="0.25">
      <c r="A74" s="110">
        <v>5509</v>
      </c>
      <c r="B74" s="111" t="s">
        <v>349</v>
      </c>
      <c r="C74" s="112">
        <f t="shared" ref="C74:C137" si="1">D74</f>
        <v>31599</v>
      </c>
      <c r="D74" s="112">
        <f>'Разшифровка и лимит 4 трим.'!C79</f>
        <v>31599</v>
      </c>
    </row>
    <row r="75" spans="1:4" x14ac:dyDescent="0.25">
      <c r="A75" s="110">
        <v>5510</v>
      </c>
      <c r="B75" s="111" t="s">
        <v>350</v>
      </c>
      <c r="C75" s="112">
        <f t="shared" si="1"/>
        <v>71719</v>
      </c>
      <c r="D75" s="112">
        <f>'Разшифровка и лимит 4 трим.'!C80</f>
        <v>71719</v>
      </c>
    </row>
    <row r="76" spans="1:4" x14ac:dyDescent="0.25">
      <c r="A76" s="110">
        <v>5511</v>
      </c>
      <c r="B76" s="111" t="s">
        <v>82</v>
      </c>
      <c r="C76" s="112">
        <f t="shared" si="1"/>
        <v>14890</v>
      </c>
      <c r="D76" s="112">
        <f>'Разшифровка и лимит 4 трим.'!C81</f>
        <v>14890</v>
      </c>
    </row>
    <row r="77" spans="1:4" ht="15.75" x14ac:dyDescent="0.25">
      <c r="A77" s="110" t="s">
        <v>322</v>
      </c>
      <c r="B77" s="113"/>
      <c r="C77" s="121">
        <f>SUM(C66:C76)</f>
        <v>763246</v>
      </c>
      <c r="D77" s="121">
        <f>SUM(D66:D76)</f>
        <v>763246</v>
      </c>
    </row>
    <row r="78" spans="1:4" x14ac:dyDescent="0.25">
      <c r="A78" s="110" t="s">
        <v>322</v>
      </c>
      <c r="B78" s="108" t="s">
        <v>83</v>
      </c>
      <c r="C78" s="112">
        <f t="shared" si="1"/>
        <v>0</v>
      </c>
      <c r="D78" s="112">
        <f>'Разшифровка и лимит 4 трим.'!C83</f>
        <v>0</v>
      </c>
    </row>
    <row r="79" spans="1:4" x14ac:dyDescent="0.25">
      <c r="A79" s="110">
        <v>5601</v>
      </c>
      <c r="B79" s="111" t="s">
        <v>84</v>
      </c>
      <c r="C79" s="112">
        <f t="shared" si="1"/>
        <v>36626</v>
      </c>
      <c r="D79" s="112">
        <f>'Разшифровка и лимит 4 трим.'!C84</f>
        <v>36626</v>
      </c>
    </row>
    <row r="80" spans="1:4" x14ac:dyDescent="0.25">
      <c r="A80" s="110">
        <v>5602</v>
      </c>
      <c r="B80" s="111" t="s">
        <v>351</v>
      </c>
      <c r="C80" s="112">
        <f t="shared" si="1"/>
        <v>112352</v>
      </c>
      <c r="D80" s="112">
        <f>'Разшифровка и лимит 4 трим.'!C85</f>
        <v>112352</v>
      </c>
    </row>
    <row r="81" spans="1:4" x14ac:dyDescent="0.25">
      <c r="A81" s="110">
        <v>5603</v>
      </c>
      <c r="B81" s="111" t="s">
        <v>352</v>
      </c>
      <c r="C81" s="112">
        <f t="shared" si="1"/>
        <v>1630718</v>
      </c>
      <c r="D81" s="112">
        <f>'Разшифровка и лимит 4 трим.'!C86</f>
        <v>1630718</v>
      </c>
    </row>
    <row r="82" spans="1:4" x14ac:dyDescent="0.25">
      <c r="A82" s="110">
        <v>5605</v>
      </c>
      <c r="B82" s="111" t="s">
        <v>353</v>
      </c>
      <c r="C82" s="112">
        <f t="shared" si="1"/>
        <v>207564</v>
      </c>
      <c r="D82" s="112">
        <f>'Разшифровка и лимит 4 трим.'!C87</f>
        <v>207564</v>
      </c>
    </row>
    <row r="83" spans="1:4" x14ac:dyDescent="0.25">
      <c r="A83" s="110">
        <v>5606</v>
      </c>
      <c r="B83" s="111" t="s">
        <v>354</v>
      </c>
      <c r="C83" s="112">
        <f t="shared" si="1"/>
        <v>99972</v>
      </c>
      <c r="D83" s="112">
        <f>'Разшифровка и лимит 4 трим.'!C88</f>
        <v>99972</v>
      </c>
    </row>
    <row r="84" spans="1:4" x14ac:dyDescent="0.25">
      <c r="A84" s="110">
        <v>5607</v>
      </c>
      <c r="B84" s="111" t="s">
        <v>355</v>
      </c>
      <c r="C84" s="112">
        <f t="shared" si="1"/>
        <v>110973</v>
      </c>
      <c r="D84" s="112">
        <f>'Разшифровка и лимит 4 трим.'!C89</f>
        <v>110973</v>
      </c>
    </row>
    <row r="85" spans="1:4" x14ac:dyDescent="0.25">
      <c r="A85" s="110">
        <v>5608</v>
      </c>
      <c r="B85" s="111" t="s">
        <v>356</v>
      </c>
      <c r="C85" s="112">
        <f t="shared" si="1"/>
        <v>39527</v>
      </c>
      <c r="D85" s="112">
        <f>'Разшифровка и лимит 4 трим.'!C90</f>
        <v>39527</v>
      </c>
    </row>
    <row r="86" spans="1:4" x14ac:dyDescent="0.25">
      <c r="A86" s="110">
        <v>5609</v>
      </c>
      <c r="B86" s="111" t="s">
        <v>357</v>
      </c>
      <c r="C86" s="112">
        <f t="shared" si="1"/>
        <v>15073</v>
      </c>
      <c r="D86" s="112">
        <f>'Разшифровка и лимит 4 трим.'!C91</f>
        <v>15073</v>
      </c>
    </row>
    <row r="87" spans="1:4" x14ac:dyDescent="0.25">
      <c r="A87" s="110">
        <v>5610</v>
      </c>
      <c r="B87" s="111" t="s">
        <v>358</v>
      </c>
      <c r="C87" s="112">
        <f t="shared" si="1"/>
        <v>62347</v>
      </c>
      <c r="D87" s="112">
        <f>'Разшифровка и лимит 4 трим.'!C92</f>
        <v>62347</v>
      </c>
    </row>
    <row r="88" spans="1:4" x14ac:dyDescent="0.25">
      <c r="A88" s="110">
        <v>5611</v>
      </c>
      <c r="B88" s="111" t="s">
        <v>359</v>
      </c>
      <c r="C88" s="112">
        <f t="shared" si="1"/>
        <v>40718</v>
      </c>
      <c r="D88" s="112">
        <f>'Разшифровка и лимит 4 трим.'!C93</f>
        <v>40718</v>
      </c>
    </row>
    <row r="89" spans="1:4" ht="15.75" x14ac:dyDescent="0.25">
      <c r="A89" s="110" t="s">
        <v>322</v>
      </c>
      <c r="B89" s="113"/>
      <c r="C89" s="121">
        <f>SUM(C79:C88)</f>
        <v>2355870</v>
      </c>
      <c r="D89" s="121">
        <f>SUM(D79:D88)</f>
        <v>2355870</v>
      </c>
    </row>
    <row r="90" spans="1:4" x14ac:dyDescent="0.25">
      <c r="A90" s="110" t="s">
        <v>322</v>
      </c>
      <c r="B90" s="108" t="s">
        <v>94</v>
      </c>
      <c r="C90" s="112">
        <f t="shared" si="1"/>
        <v>0</v>
      </c>
      <c r="D90" s="112">
        <f>'Разшифровка и лимит 4 трим.'!C95</f>
        <v>0</v>
      </c>
    </row>
    <row r="91" spans="1:4" x14ac:dyDescent="0.25">
      <c r="A91" s="110">
        <v>5701</v>
      </c>
      <c r="B91" s="111" t="s">
        <v>95</v>
      </c>
      <c r="C91" s="112">
        <f t="shared" si="1"/>
        <v>454471</v>
      </c>
      <c r="D91" s="112">
        <f>'Разшифровка и лимит 4 трим.'!C96</f>
        <v>454471</v>
      </c>
    </row>
    <row r="92" spans="1:4" x14ac:dyDescent="0.25">
      <c r="A92" s="110">
        <v>5702</v>
      </c>
      <c r="B92" s="111" t="s">
        <v>96</v>
      </c>
      <c r="C92" s="112">
        <f t="shared" si="1"/>
        <v>29137</v>
      </c>
      <c r="D92" s="112">
        <f>'Разшифровка и лимит 4 трим.'!C97</f>
        <v>29137</v>
      </c>
    </row>
    <row r="93" spans="1:4" x14ac:dyDescent="0.25">
      <c r="A93" s="110">
        <v>5703</v>
      </c>
      <c r="B93" s="111" t="s">
        <v>360</v>
      </c>
      <c r="C93" s="112">
        <f t="shared" si="1"/>
        <v>361958</v>
      </c>
      <c r="D93" s="112">
        <f>'Разшифровка и лимит 4 трим.'!C98</f>
        <v>361958</v>
      </c>
    </row>
    <row r="94" spans="1:4" x14ac:dyDescent="0.25">
      <c r="A94" s="110">
        <v>5704</v>
      </c>
      <c r="B94" s="111" t="s">
        <v>361</v>
      </c>
      <c r="C94" s="112">
        <f t="shared" si="1"/>
        <v>18668</v>
      </c>
      <c r="D94" s="112">
        <f>'Разшифровка и лимит 4 трим.'!C99</f>
        <v>18668</v>
      </c>
    </row>
    <row r="95" spans="1:4" ht="15.75" x14ac:dyDescent="0.25">
      <c r="A95" s="110" t="s">
        <v>322</v>
      </c>
      <c r="B95" s="113"/>
      <c r="C95" s="121">
        <f>SUM(C91:C94)</f>
        <v>864234</v>
      </c>
      <c r="D95" s="121">
        <f>SUM(D91:D94)</f>
        <v>864234</v>
      </c>
    </row>
    <row r="96" spans="1:4" x14ac:dyDescent="0.25">
      <c r="A96" s="110" t="s">
        <v>322</v>
      </c>
      <c r="B96" s="108" t="s">
        <v>99</v>
      </c>
      <c r="C96" s="112">
        <f t="shared" si="1"/>
        <v>0</v>
      </c>
      <c r="D96" s="112">
        <f>'Разшифровка и лимит 4 трим.'!C101</f>
        <v>0</v>
      </c>
    </row>
    <row r="97" spans="1:4" x14ac:dyDescent="0.25">
      <c r="A97" s="110">
        <v>5801</v>
      </c>
      <c r="B97" s="111" t="s">
        <v>100</v>
      </c>
      <c r="C97" s="112">
        <f t="shared" si="1"/>
        <v>383832</v>
      </c>
      <c r="D97" s="112">
        <f>'Разшифровка и лимит 4 трим.'!C102</f>
        <v>383832</v>
      </c>
    </row>
    <row r="98" spans="1:4" x14ac:dyDescent="0.25">
      <c r="A98" s="110">
        <v>5802</v>
      </c>
      <c r="B98" s="111" t="s">
        <v>101</v>
      </c>
      <c r="C98" s="112">
        <f t="shared" si="1"/>
        <v>243872</v>
      </c>
      <c r="D98" s="112">
        <f>'Разшифровка и лимит 4 трим.'!C103</f>
        <v>243872</v>
      </c>
    </row>
    <row r="99" spans="1:4" x14ac:dyDescent="0.25">
      <c r="A99" s="110">
        <v>5803</v>
      </c>
      <c r="B99" s="111" t="s">
        <v>362</v>
      </c>
      <c r="C99" s="112">
        <f t="shared" si="1"/>
        <v>-256538</v>
      </c>
      <c r="D99" s="112">
        <f>'Разшифровка и лимит 4 трим.'!C104</f>
        <v>-256538</v>
      </c>
    </row>
    <row r="100" spans="1:4" x14ac:dyDescent="0.25">
      <c r="A100" s="110">
        <v>5804</v>
      </c>
      <c r="B100" s="111" t="s">
        <v>363</v>
      </c>
      <c r="C100" s="112">
        <f t="shared" si="1"/>
        <v>342376</v>
      </c>
      <c r="D100" s="112">
        <f>'Разшифровка и лимит 4 трим.'!C105</f>
        <v>342376</v>
      </c>
    </row>
    <row r="101" spans="1:4" x14ac:dyDescent="0.25">
      <c r="A101" s="110">
        <v>5805</v>
      </c>
      <c r="B101" s="111" t="s">
        <v>364</v>
      </c>
      <c r="C101" s="112">
        <f t="shared" si="1"/>
        <v>82761</v>
      </c>
      <c r="D101" s="112">
        <f>'Разшифровка и лимит 4 трим.'!C106</f>
        <v>82761</v>
      </c>
    </row>
    <row r="102" spans="1:4" x14ac:dyDescent="0.25">
      <c r="A102" s="110">
        <v>5806</v>
      </c>
      <c r="B102" s="111" t="s">
        <v>365</v>
      </c>
      <c r="C102" s="112">
        <f t="shared" si="1"/>
        <v>124980</v>
      </c>
      <c r="D102" s="112">
        <f>'Разшифровка и лимит 4 трим.'!C107</f>
        <v>124980</v>
      </c>
    </row>
    <row r="103" spans="1:4" x14ac:dyDescent="0.25">
      <c r="A103" s="110">
        <v>5807</v>
      </c>
      <c r="B103" s="111" t="s">
        <v>366</v>
      </c>
      <c r="C103" s="112">
        <f t="shared" si="1"/>
        <v>82125</v>
      </c>
      <c r="D103" s="112">
        <f>'Разшифровка и лимит 4 трим.'!C108</f>
        <v>82125</v>
      </c>
    </row>
    <row r="104" spans="1:4" x14ac:dyDescent="0.25">
      <c r="A104" s="110">
        <v>5808</v>
      </c>
      <c r="B104" s="111" t="s">
        <v>107</v>
      </c>
      <c r="C104" s="112">
        <f t="shared" si="1"/>
        <v>64698</v>
      </c>
      <c r="D104" s="112">
        <f>'Разшифровка и лимит 4 трим.'!C109</f>
        <v>64698</v>
      </c>
    </row>
    <row r="105" spans="1:4" ht="15.75" x14ac:dyDescent="0.25">
      <c r="A105" s="110" t="s">
        <v>322</v>
      </c>
      <c r="B105" s="113"/>
      <c r="C105" s="121">
        <f>SUM(C97:C104)</f>
        <v>1068106</v>
      </c>
      <c r="D105" s="121">
        <f>SUM(D97:D104)</f>
        <v>1068106</v>
      </c>
    </row>
    <row r="106" spans="1:4" x14ac:dyDescent="0.25">
      <c r="A106" s="110" t="s">
        <v>322</v>
      </c>
      <c r="B106" s="108" t="s">
        <v>108</v>
      </c>
      <c r="C106" s="112">
        <f t="shared" si="1"/>
        <v>0</v>
      </c>
      <c r="D106" s="112">
        <f>'Разшифровка и лимит 4 трим.'!C111</f>
        <v>0</v>
      </c>
    </row>
    <row r="107" spans="1:4" x14ac:dyDescent="0.25">
      <c r="A107" s="110">
        <v>5901</v>
      </c>
      <c r="B107" s="111" t="s">
        <v>367</v>
      </c>
      <c r="C107" s="112">
        <f t="shared" si="1"/>
        <v>277298</v>
      </c>
      <c r="D107" s="112">
        <f>'Разшифровка и лимит 4 трим.'!C112</f>
        <v>277298</v>
      </c>
    </row>
    <row r="108" spans="1:4" x14ac:dyDescent="0.25">
      <c r="A108" s="110">
        <v>5902</v>
      </c>
      <c r="B108" s="111" t="s">
        <v>110</v>
      </c>
      <c r="C108" s="112">
        <f t="shared" si="1"/>
        <v>134681</v>
      </c>
      <c r="D108" s="112">
        <f>'Разшифровка и лимит 4 трим.'!C113</f>
        <v>134681</v>
      </c>
    </row>
    <row r="109" spans="1:4" x14ac:dyDescent="0.25">
      <c r="A109" s="110">
        <v>5903</v>
      </c>
      <c r="B109" s="111" t="s">
        <v>368</v>
      </c>
      <c r="C109" s="112">
        <f t="shared" si="1"/>
        <v>1730792</v>
      </c>
      <c r="D109" s="112">
        <f>'Разшифровка и лимит 4 трим.'!C114</f>
        <v>1730792</v>
      </c>
    </row>
    <row r="110" spans="1:4" x14ac:dyDescent="0.25">
      <c r="A110" s="110">
        <v>5904</v>
      </c>
      <c r="B110" s="111" t="s">
        <v>369</v>
      </c>
      <c r="C110" s="112">
        <f t="shared" si="1"/>
        <v>438650</v>
      </c>
      <c r="D110" s="112">
        <f>'Разшифровка и лимит 4 трим.'!C115</f>
        <v>438650</v>
      </c>
    </row>
    <row r="111" spans="1:4" x14ac:dyDescent="0.25">
      <c r="A111" s="110">
        <v>5905</v>
      </c>
      <c r="B111" s="111" t="s">
        <v>370</v>
      </c>
      <c r="C111" s="112">
        <f t="shared" si="1"/>
        <v>2797060</v>
      </c>
      <c r="D111" s="112">
        <f>'Разшифровка и лимит 4 трим.'!C116</f>
        <v>2797060</v>
      </c>
    </row>
    <row r="112" spans="1:4" x14ac:dyDescent="0.25">
      <c r="A112" s="110">
        <v>5906</v>
      </c>
      <c r="B112" s="111" t="s">
        <v>371</v>
      </c>
      <c r="C112" s="112">
        <f t="shared" si="1"/>
        <v>456804</v>
      </c>
      <c r="D112" s="112">
        <f>'Разшифровка и лимит 4 трим.'!C117</f>
        <v>456804</v>
      </c>
    </row>
    <row r="113" spans="1:4" x14ac:dyDescent="0.25">
      <c r="A113" s="110">
        <v>5907</v>
      </c>
      <c r="B113" s="111" t="s">
        <v>115</v>
      </c>
      <c r="C113" s="112">
        <f t="shared" si="1"/>
        <v>175163</v>
      </c>
      <c r="D113" s="112">
        <f>'Разшифровка и лимит 4 трим.'!C118</f>
        <v>175163</v>
      </c>
    </row>
    <row r="114" spans="1:4" ht="15.75" x14ac:dyDescent="0.25">
      <c r="A114" s="110" t="s">
        <v>322</v>
      </c>
      <c r="B114" s="111"/>
      <c r="C114" s="121">
        <f>SUM(C107:C113)</f>
        <v>6010448</v>
      </c>
      <c r="D114" s="121">
        <f>SUM(D107:D113)</f>
        <v>6010448</v>
      </c>
    </row>
    <row r="115" spans="1:4" x14ac:dyDescent="0.25">
      <c r="A115" s="110" t="s">
        <v>322</v>
      </c>
      <c r="B115" s="108" t="s">
        <v>116</v>
      </c>
      <c r="C115" s="112">
        <f t="shared" si="1"/>
        <v>0</v>
      </c>
      <c r="D115" s="112">
        <f>'Разшифровка и лимит 4 трим.'!C120</f>
        <v>0</v>
      </c>
    </row>
    <row r="116" spans="1:4" x14ac:dyDescent="0.25">
      <c r="A116" s="110">
        <v>6001</v>
      </c>
      <c r="B116" s="111" t="s">
        <v>372</v>
      </c>
      <c r="C116" s="112">
        <f t="shared" si="1"/>
        <v>160728</v>
      </c>
      <c r="D116" s="112">
        <f>'Разшифровка и лимит 4 трим.'!C121</f>
        <v>160728</v>
      </c>
    </row>
    <row r="117" spans="1:4" x14ac:dyDescent="0.25">
      <c r="A117" s="110">
        <v>6002</v>
      </c>
      <c r="B117" s="111" t="s">
        <v>118</v>
      </c>
      <c r="C117" s="112">
        <f t="shared" si="1"/>
        <v>19370</v>
      </c>
      <c r="D117" s="112">
        <f>'Разшифровка и лимит 4 трим.'!C122</f>
        <v>19370</v>
      </c>
    </row>
    <row r="118" spans="1:4" x14ac:dyDescent="0.25">
      <c r="A118" s="110">
        <v>6003</v>
      </c>
      <c r="B118" s="111" t="s">
        <v>119</v>
      </c>
      <c r="C118" s="112">
        <f t="shared" si="1"/>
        <v>171271</v>
      </c>
      <c r="D118" s="112">
        <f>'Разшифровка и лимит 4 трим.'!C123</f>
        <v>171271</v>
      </c>
    </row>
    <row r="119" spans="1:4" x14ac:dyDescent="0.25">
      <c r="A119" s="110">
        <v>6004</v>
      </c>
      <c r="B119" s="111" t="s">
        <v>373</v>
      </c>
      <c r="C119" s="112">
        <f t="shared" si="1"/>
        <v>57694</v>
      </c>
      <c r="D119" s="112">
        <f>'Разшифровка и лимит 4 трим.'!C124</f>
        <v>57694</v>
      </c>
    </row>
    <row r="120" spans="1:4" x14ac:dyDescent="0.25">
      <c r="A120" s="110">
        <v>6005</v>
      </c>
      <c r="B120" s="111" t="s">
        <v>374</v>
      </c>
      <c r="C120" s="112">
        <f t="shared" si="1"/>
        <v>681726</v>
      </c>
      <c r="D120" s="112">
        <f>'Разшифровка и лимит 4 трим.'!C125</f>
        <v>681726</v>
      </c>
    </row>
    <row r="121" spans="1:4" x14ac:dyDescent="0.25">
      <c r="A121" s="110">
        <v>6006</v>
      </c>
      <c r="B121" s="111" t="s">
        <v>375</v>
      </c>
      <c r="C121" s="112">
        <f t="shared" si="1"/>
        <v>46350</v>
      </c>
      <c r="D121" s="112">
        <f>'Разшифровка и лимит 4 трим.'!C126</f>
        <v>46350</v>
      </c>
    </row>
    <row r="122" spans="1:4" x14ac:dyDescent="0.25">
      <c r="A122" s="110">
        <v>6007</v>
      </c>
      <c r="B122" s="111" t="s">
        <v>376</v>
      </c>
      <c r="C122" s="112">
        <f t="shared" si="1"/>
        <v>21009</v>
      </c>
      <c r="D122" s="112">
        <f>'Разшифровка и лимит 4 трим.'!C127</f>
        <v>21009</v>
      </c>
    </row>
    <row r="123" spans="1:4" x14ac:dyDescent="0.25">
      <c r="A123" s="110">
        <v>6008</v>
      </c>
      <c r="B123" s="111" t="s">
        <v>377</v>
      </c>
      <c r="C123" s="112">
        <f t="shared" si="1"/>
        <v>26385</v>
      </c>
      <c r="D123" s="112">
        <f>'Разшифровка и лимит 4 трим.'!C128</f>
        <v>26385</v>
      </c>
    </row>
    <row r="124" spans="1:4" x14ac:dyDescent="0.25">
      <c r="A124" s="110">
        <v>6009</v>
      </c>
      <c r="B124" s="111" t="s">
        <v>378</v>
      </c>
      <c r="C124" s="112">
        <f t="shared" si="1"/>
        <v>24637</v>
      </c>
      <c r="D124" s="112">
        <f>'Разшифровка и лимит 4 трим.'!C129</f>
        <v>24637</v>
      </c>
    </row>
    <row r="125" spans="1:4" ht="15.75" x14ac:dyDescent="0.25">
      <c r="A125" s="110" t="s">
        <v>322</v>
      </c>
      <c r="B125" s="111"/>
      <c r="C125" s="121">
        <f>SUM(C116:C124)</f>
        <v>1209170</v>
      </c>
      <c r="D125" s="121">
        <f>SUM(D116:D124)</f>
        <v>1209170</v>
      </c>
    </row>
    <row r="126" spans="1:4" x14ac:dyDescent="0.25">
      <c r="A126" s="110" t="s">
        <v>322</v>
      </c>
      <c r="B126" s="108" t="s">
        <v>126</v>
      </c>
      <c r="C126" s="112">
        <f t="shared" si="1"/>
        <v>0</v>
      </c>
      <c r="D126" s="112">
        <f>'Разшифровка и лимит 4 трим.'!C131</f>
        <v>0</v>
      </c>
    </row>
    <row r="127" spans="1:4" x14ac:dyDescent="0.25">
      <c r="A127" s="110">
        <v>6101</v>
      </c>
      <c r="B127" s="111" t="s">
        <v>379</v>
      </c>
      <c r="C127" s="112">
        <f t="shared" si="1"/>
        <v>123026</v>
      </c>
      <c r="D127" s="112">
        <f>'Разшифровка и лимит 4 трим.'!C132</f>
        <v>123026</v>
      </c>
    </row>
    <row r="128" spans="1:4" x14ac:dyDescent="0.25">
      <c r="A128" s="110">
        <v>6102</v>
      </c>
      <c r="B128" s="114" t="s">
        <v>128</v>
      </c>
      <c r="C128" s="112">
        <f t="shared" si="1"/>
        <v>16617</v>
      </c>
      <c r="D128" s="112">
        <f>'Разшифровка и лимит 4 трим.'!C133</f>
        <v>16617</v>
      </c>
    </row>
    <row r="129" spans="1:4" x14ac:dyDescent="0.25">
      <c r="A129" s="110">
        <v>6103</v>
      </c>
      <c r="B129" s="114" t="s">
        <v>129</v>
      </c>
      <c r="C129" s="112">
        <f t="shared" si="1"/>
        <v>254369</v>
      </c>
      <c r="D129" s="112">
        <f>'Разшифровка и лимит 4 трим.'!C134</f>
        <v>254369</v>
      </c>
    </row>
    <row r="130" spans="1:4" x14ac:dyDescent="0.25">
      <c r="A130" s="110">
        <v>6104</v>
      </c>
      <c r="B130" s="114" t="s">
        <v>130</v>
      </c>
      <c r="C130" s="112">
        <f t="shared" si="1"/>
        <v>116631</v>
      </c>
      <c r="D130" s="112">
        <f>'Разшифровка и лимит 4 трим.'!C135</f>
        <v>116631</v>
      </c>
    </row>
    <row r="131" spans="1:4" x14ac:dyDescent="0.25">
      <c r="A131" s="110">
        <v>6105</v>
      </c>
      <c r="B131" s="114" t="s">
        <v>380</v>
      </c>
      <c r="C131" s="112">
        <f t="shared" si="1"/>
        <v>229988</v>
      </c>
      <c r="D131" s="112">
        <f>'Разшифровка и лимит 4 трим.'!C136</f>
        <v>229988</v>
      </c>
    </row>
    <row r="132" spans="1:4" x14ac:dyDescent="0.25">
      <c r="A132" s="110">
        <v>6106</v>
      </c>
      <c r="B132" s="114" t="s">
        <v>381</v>
      </c>
      <c r="C132" s="112">
        <f t="shared" si="1"/>
        <v>276571</v>
      </c>
      <c r="D132" s="112">
        <f>'Разшифровка и лимит 4 трим.'!C137</f>
        <v>276571</v>
      </c>
    </row>
    <row r="133" spans="1:4" x14ac:dyDescent="0.25">
      <c r="A133" s="110">
        <v>6107</v>
      </c>
      <c r="B133" s="114" t="s">
        <v>133</v>
      </c>
      <c r="C133" s="112">
        <f t="shared" si="1"/>
        <v>97193</v>
      </c>
      <c r="D133" s="112">
        <f>'Разшифровка и лимит 4 трим.'!C138</f>
        <v>97193</v>
      </c>
    </row>
    <row r="134" spans="1:4" x14ac:dyDescent="0.25">
      <c r="A134" s="110">
        <v>6108</v>
      </c>
      <c r="B134" s="114" t="s">
        <v>134</v>
      </c>
      <c r="C134" s="112">
        <f t="shared" si="1"/>
        <v>86022</v>
      </c>
      <c r="D134" s="112">
        <f>'Разшифровка и лимит 4 трим.'!C139</f>
        <v>86022</v>
      </c>
    </row>
    <row r="135" spans="1:4" ht="15.75" x14ac:dyDescent="0.25">
      <c r="A135" s="110" t="s">
        <v>322</v>
      </c>
      <c r="B135" s="111"/>
      <c r="C135" s="121">
        <f>SUM(C127:C134)</f>
        <v>1200417</v>
      </c>
      <c r="D135" s="121">
        <f>SUM(D127:D134)</f>
        <v>1200417</v>
      </c>
    </row>
    <row r="136" spans="1:4" x14ac:dyDescent="0.25">
      <c r="A136" s="110" t="s">
        <v>322</v>
      </c>
      <c r="B136" s="108" t="s">
        <v>135</v>
      </c>
      <c r="C136" s="112">
        <f t="shared" si="1"/>
        <v>0</v>
      </c>
      <c r="D136" s="112">
        <f>'Разшифровка и лимит 4 трим.'!C141</f>
        <v>0</v>
      </c>
    </row>
    <row r="137" spans="1:4" x14ac:dyDescent="0.25">
      <c r="A137" s="110">
        <v>6201</v>
      </c>
      <c r="B137" s="114" t="s">
        <v>136</v>
      </c>
      <c r="C137" s="112">
        <f t="shared" si="1"/>
        <v>24072</v>
      </c>
      <c r="D137" s="112">
        <f>'Разшифровка и лимит 4 трим.'!C142</f>
        <v>24072</v>
      </c>
    </row>
    <row r="138" spans="1:4" x14ac:dyDescent="0.25">
      <c r="A138" s="110">
        <v>6202</v>
      </c>
      <c r="B138" s="111" t="s">
        <v>137</v>
      </c>
      <c r="C138" s="112">
        <f t="shared" ref="C138:C201" si="2">D138</f>
        <v>56126</v>
      </c>
      <c r="D138" s="112">
        <f>'Разшифровка и лимит 4 трим.'!C143</f>
        <v>56126</v>
      </c>
    </row>
    <row r="139" spans="1:4" x14ac:dyDescent="0.25">
      <c r="A139" s="110">
        <v>6203</v>
      </c>
      <c r="B139" s="111" t="s">
        <v>138</v>
      </c>
      <c r="C139" s="112">
        <f t="shared" si="2"/>
        <v>66269</v>
      </c>
      <c r="D139" s="112">
        <f>'Разшифровка и лимит 4 трим.'!C144</f>
        <v>66269</v>
      </c>
    </row>
    <row r="140" spans="1:4" x14ac:dyDescent="0.25">
      <c r="A140" s="110">
        <v>6204</v>
      </c>
      <c r="B140" s="111" t="s">
        <v>382</v>
      </c>
      <c r="C140" s="112">
        <f t="shared" si="2"/>
        <v>47628</v>
      </c>
      <c r="D140" s="112">
        <f>'Разшифровка и лимит 4 трим.'!C145</f>
        <v>47628</v>
      </c>
    </row>
    <row r="141" spans="1:4" x14ac:dyDescent="0.25">
      <c r="A141" s="110">
        <v>6205</v>
      </c>
      <c r="B141" s="111" t="s">
        <v>383</v>
      </c>
      <c r="C141" s="112">
        <f t="shared" si="2"/>
        <v>26963</v>
      </c>
      <c r="D141" s="112">
        <f>'Разшифровка и лимит 4 трим.'!C146</f>
        <v>26963</v>
      </c>
    </row>
    <row r="142" spans="1:4" x14ac:dyDescent="0.25">
      <c r="A142" s="110">
        <v>6206</v>
      </c>
      <c r="B142" s="111" t="s">
        <v>141</v>
      </c>
      <c r="C142" s="112">
        <f t="shared" si="2"/>
        <v>46275</v>
      </c>
      <c r="D142" s="112">
        <f>'Разшифровка и лимит 4 трим.'!C147</f>
        <v>46275</v>
      </c>
    </row>
    <row r="143" spans="1:4" x14ac:dyDescent="0.25">
      <c r="A143" s="110">
        <v>6207</v>
      </c>
      <c r="B143" s="111" t="s">
        <v>142</v>
      </c>
      <c r="C143" s="112">
        <f t="shared" si="2"/>
        <v>130894</v>
      </c>
      <c r="D143" s="112">
        <f>'Разшифровка и лимит 4 трим.'!C148</f>
        <v>130894</v>
      </c>
    </row>
    <row r="144" spans="1:4" x14ac:dyDescent="0.25">
      <c r="A144" s="110">
        <v>6208</v>
      </c>
      <c r="B144" s="111" t="s">
        <v>384</v>
      </c>
      <c r="C144" s="112">
        <f t="shared" si="2"/>
        <v>57390</v>
      </c>
      <c r="D144" s="112">
        <f>'Разшифровка и лимит 4 трим.'!C149</f>
        <v>57390</v>
      </c>
    </row>
    <row r="145" spans="1:4" x14ac:dyDescent="0.25">
      <c r="A145" s="110">
        <v>6209</v>
      </c>
      <c r="B145" s="111" t="s">
        <v>385</v>
      </c>
      <c r="C145" s="112">
        <f t="shared" si="2"/>
        <v>937405</v>
      </c>
      <c r="D145" s="112">
        <f>'Разшифровка и лимит 4 трим.'!C150</f>
        <v>937405</v>
      </c>
    </row>
    <row r="146" spans="1:4" x14ac:dyDescent="0.25">
      <c r="A146" s="110">
        <v>6210</v>
      </c>
      <c r="B146" s="111" t="s">
        <v>145</v>
      </c>
      <c r="C146" s="112">
        <f t="shared" si="2"/>
        <v>38685</v>
      </c>
      <c r="D146" s="112">
        <f>'Разшифровка и лимит 4 трим.'!C151</f>
        <v>38685</v>
      </c>
    </row>
    <row r="147" spans="1:4" x14ac:dyDescent="0.25">
      <c r="A147" s="110">
        <v>6211</v>
      </c>
      <c r="B147" s="111" t="s">
        <v>146</v>
      </c>
      <c r="C147" s="112">
        <f t="shared" si="2"/>
        <v>37510</v>
      </c>
      <c r="D147" s="112">
        <f>'Разшифровка и лимит 4 трим.'!C152</f>
        <v>37510</v>
      </c>
    </row>
    <row r="148" spans="1:4" ht="15.75" x14ac:dyDescent="0.25">
      <c r="A148" s="110" t="s">
        <v>322</v>
      </c>
      <c r="B148" s="111"/>
      <c r="C148" s="121">
        <f>SUM(C137:C147)</f>
        <v>1469217</v>
      </c>
      <c r="D148" s="121">
        <f>SUM(D137:D147)</f>
        <v>1469217</v>
      </c>
    </row>
    <row r="149" spans="1:4" x14ac:dyDescent="0.25">
      <c r="A149" s="110" t="s">
        <v>322</v>
      </c>
      <c r="B149" s="108" t="s">
        <v>147</v>
      </c>
      <c r="C149" s="112">
        <f t="shared" si="2"/>
        <v>0</v>
      </c>
      <c r="D149" s="112">
        <f>'Разшифровка и лимит 4 трим.'!C154</f>
        <v>0</v>
      </c>
    </row>
    <row r="150" spans="1:4" x14ac:dyDescent="0.25">
      <c r="A150" s="110">
        <v>6301</v>
      </c>
      <c r="B150" s="111" t="s">
        <v>148</v>
      </c>
      <c r="C150" s="112">
        <f t="shared" si="2"/>
        <v>4372</v>
      </c>
      <c r="D150" s="112">
        <f>'Разшифровка и лимит 4 трим.'!C155</f>
        <v>4372</v>
      </c>
    </row>
    <row r="151" spans="1:4" x14ac:dyDescent="0.25">
      <c r="A151" s="110">
        <v>6302</v>
      </c>
      <c r="B151" s="111" t="s">
        <v>149</v>
      </c>
      <c r="C151" s="112">
        <f t="shared" si="2"/>
        <v>58888</v>
      </c>
      <c r="D151" s="112">
        <f>'Разшифровка и лимит 4 трим.'!C156</f>
        <v>58888</v>
      </c>
    </row>
    <row r="152" spans="1:4" x14ac:dyDescent="0.25">
      <c r="A152" s="110">
        <v>6303</v>
      </c>
      <c r="B152" s="111" t="s">
        <v>150</v>
      </c>
      <c r="C152" s="112">
        <f t="shared" si="2"/>
        <v>1619</v>
      </c>
      <c r="D152" s="112">
        <f>'Разшифровка и лимит 4 трим.'!C157</f>
        <v>1619</v>
      </c>
    </row>
    <row r="153" spans="1:4" x14ac:dyDescent="0.25">
      <c r="A153" s="110">
        <v>6304</v>
      </c>
      <c r="B153" s="111" t="s">
        <v>386</v>
      </c>
      <c r="C153" s="112">
        <f t="shared" si="2"/>
        <v>186225</v>
      </c>
      <c r="D153" s="112">
        <f>'Разшифровка и лимит 4 трим.'!C158</f>
        <v>186225</v>
      </c>
    </row>
    <row r="154" spans="1:4" x14ac:dyDescent="0.25">
      <c r="A154" s="110">
        <v>6305</v>
      </c>
      <c r="B154" s="111" t="s">
        <v>152</v>
      </c>
      <c r="C154" s="112">
        <f t="shared" si="2"/>
        <v>41327</v>
      </c>
      <c r="D154" s="112">
        <f>'Разшифровка и лимит 4 трим.'!C159</f>
        <v>41327</v>
      </c>
    </row>
    <row r="155" spans="1:4" x14ac:dyDescent="0.25">
      <c r="A155" s="110">
        <v>6306</v>
      </c>
      <c r="B155" s="111" t="s">
        <v>153</v>
      </c>
      <c r="C155" s="112">
        <f t="shared" si="2"/>
        <v>1267992</v>
      </c>
      <c r="D155" s="112">
        <f>'Разшифровка и лимит 4 трим.'!C160</f>
        <v>1267992</v>
      </c>
    </row>
    <row r="156" spans="1:4" x14ac:dyDescent="0.25">
      <c r="A156" s="110">
        <v>6307</v>
      </c>
      <c r="B156" s="111" t="s">
        <v>154</v>
      </c>
      <c r="C156" s="112">
        <f t="shared" si="2"/>
        <v>50452</v>
      </c>
      <c r="D156" s="112">
        <f>'Разшифровка и лимит 4 трим.'!C161</f>
        <v>50452</v>
      </c>
    </row>
    <row r="157" spans="1:4" x14ac:dyDescent="0.25">
      <c r="A157" s="110">
        <v>6308</v>
      </c>
      <c r="B157" s="111" t="s">
        <v>155</v>
      </c>
      <c r="C157" s="112">
        <f t="shared" si="2"/>
        <v>-12821</v>
      </c>
      <c r="D157" s="112">
        <f>'Разшифровка и лимит 4 трим.'!C162</f>
        <v>-12821</v>
      </c>
    </row>
    <row r="158" spans="1:4" x14ac:dyDescent="0.25">
      <c r="A158" s="110">
        <v>6309</v>
      </c>
      <c r="B158" s="111" t="s">
        <v>387</v>
      </c>
      <c r="C158" s="112">
        <f t="shared" si="2"/>
        <v>-11956</v>
      </c>
      <c r="D158" s="112">
        <f>'Разшифровка и лимит 4 трим.'!C163</f>
        <v>-11956</v>
      </c>
    </row>
    <row r="159" spans="1:4" x14ac:dyDescent="0.25">
      <c r="A159" s="110">
        <v>6310</v>
      </c>
      <c r="B159" s="111" t="s">
        <v>388</v>
      </c>
      <c r="C159" s="112">
        <f t="shared" si="2"/>
        <v>56862</v>
      </c>
      <c r="D159" s="112">
        <f>'Разшифровка и лимит 4 трим.'!C164</f>
        <v>56862</v>
      </c>
    </row>
    <row r="160" spans="1:4" x14ac:dyDescent="0.25">
      <c r="A160" s="110">
        <v>6311</v>
      </c>
      <c r="B160" s="111" t="s">
        <v>389</v>
      </c>
      <c r="C160" s="112">
        <f t="shared" si="2"/>
        <v>26075</v>
      </c>
      <c r="D160" s="112">
        <f>'Разшифровка и лимит 4 трим.'!C165</f>
        <v>26075</v>
      </c>
    </row>
    <row r="161" spans="1:4" x14ac:dyDescent="0.25">
      <c r="A161" s="110">
        <v>6312</v>
      </c>
      <c r="B161" s="111" t="s">
        <v>390</v>
      </c>
      <c r="C161" s="112">
        <f t="shared" si="2"/>
        <v>19983</v>
      </c>
      <c r="D161" s="112">
        <f>'Разшифровка и лимит 4 трим.'!C166</f>
        <v>19983</v>
      </c>
    </row>
    <row r="162" spans="1:4" ht="15.75" x14ac:dyDescent="0.25">
      <c r="A162" s="110" t="s">
        <v>322</v>
      </c>
      <c r="B162" s="111"/>
      <c r="C162" s="121">
        <f>SUM(C150:C161)</f>
        <v>1689018</v>
      </c>
      <c r="D162" s="121">
        <f>SUM(D150:D161)</f>
        <v>1689018</v>
      </c>
    </row>
    <row r="163" spans="1:4" x14ac:dyDescent="0.25">
      <c r="A163" s="110" t="s">
        <v>322</v>
      </c>
      <c r="B163" s="108" t="s">
        <v>160</v>
      </c>
      <c r="C163" s="112">
        <f t="shared" si="2"/>
        <v>0</v>
      </c>
      <c r="D163" s="112">
        <f>'Разшифровка и лимит 4 трим.'!C168</f>
        <v>0</v>
      </c>
    </row>
    <row r="164" spans="1:4" x14ac:dyDescent="0.25">
      <c r="A164" s="110">
        <v>6401</v>
      </c>
      <c r="B164" s="111" t="s">
        <v>161</v>
      </c>
      <c r="C164" s="112">
        <f t="shared" si="2"/>
        <v>93047</v>
      </c>
      <c r="D164" s="112">
        <f>'Разшифровка и лимит 4 трим.'!C169</f>
        <v>93047</v>
      </c>
    </row>
    <row r="165" spans="1:4" x14ac:dyDescent="0.25">
      <c r="A165" s="110">
        <v>6402</v>
      </c>
      <c r="B165" s="111" t="s">
        <v>162</v>
      </c>
      <c r="C165" s="112">
        <f t="shared" si="2"/>
        <v>33990</v>
      </c>
      <c r="D165" s="112">
        <f>'Разшифровка и лимит 4 трим.'!C170</f>
        <v>33990</v>
      </c>
    </row>
    <row r="166" spans="1:4" x14ac:dyDescent="0.25">
      <c r="A166" s="110">
        <v>6403</v>
      </c>
      <c r="B166" s="111" t="s">
        <v>391</v>
      </c>
      <c r="C166" s="112">
        <f t="shared" si="2"/>
        <v>46729</v>
      </c>
      <c r="D166" s="112">
        <f>'Разшифровка и лимит 4 трим.'!C171</f>
        <v>46729</v>
      </c>
    </row>
    <row r="167" spans="1:4" x14ac:dyDescent="0.25">
      <c r="A167" s="110">
        <v>6404</v>
      </c>
      <c r="B167" s="111" t="s">
        <v>164</v>
      </c>
      <c r="C167" s="112">
        <f t="shared" si="2"/>
        <v>2200771</v>
      </c>
      <c r="D167" s="112">
        <f>'Разшифровка и лимит 4 трим.'!C172</f>
        <v>2200771</v>
      </c>
    </row>
    <row r="168" spans="1:4" x14ac:dyDescent="0.25">
      <c r="A168" s="110">
        <v>6405</v>
      </c>
      <c r="B168" s="111" t="s">
        <v>392</v>
      </c>
      <c r="C168" s="112">
        <f t="shared" si="2"/>
        <v>248086</v>
      </c>
      <c r="D168" s="112">
        <f>'Разшифровка и лимит 4 трим.'!C173</f>
        <v>248086</v>
      </c>
    </row>
    <row r="169" spans="1:4" x14ac:dyDescent="0.25">
      <c r="A169" s="110">
        <v>6406</v>
      </c>
      <c r="B169" s="111" t="s">
        <v>393</v>
      </c>
      <c r="C169" s="112">
        <f t="shared" si="2"/>
        <v>223363</v>
      </c>
      <c r="D169" s="112">
        <f>'Разшифровка и лимит 4 трим.'!C174</f>
        <v>223363</v>
      </c>
    </row>
    <row r="170" spans="1:4" ht="15.75" x14ac:dyDescent="0.25">
      <c r="A170" s="110" t="s">
        <v>322</v>
      </c>
      <c r="B170" s="111"/>
      <c r="C170" s="121">
        <f>SUM(C164:C169)</f>
        <v>2845986</v>
      </c>
      <c r="D170" s="121">
        <f>SUM(D164:D169)</f>
        <v>2845986</v>
      </c>
    </row>
    <row r="171" spans="1:4" x14ac:dyDescent="0.25">
      <c r="A171" s="110" t="s">
        <v>322</v>
      </c>
      <c r="B171" s="108" t="s">
        <v>167</v>
      </c>
      <c r="C171" s="112">
        <f t="shared" si="2"/>
        <v>0</v>
      </c>
      <c r="D171" s="112">
        <f>'Разшифровка и лимит 4 трим.'!C176</f>
        <v>0</v>
      </c>
    </row>
    <row r="172" spans="1:4" x14ac:dyDescent="0.25">
      <c r="A172" s="110">
        <v>6501</v>
      </c>
      <c r="B172" s="111" t="s">
        <v>168</v>
      </c>
      <c r="C172" s="112">
        <f t="shared" si="2"/>
        <v>116091</v>
      </c>
      <c r="D172" s="112">
        <f>'Разшифровка и лимит 4 трим.'!C177</f>
        <v>116091</v>
      </c>
    </row>
    <row r="173" spans="1:4" x14ac:dyDescent="0.25">
      <c r="A173" s="110">
        <v>6502</v>
      </c>
      <c r="B173" s="111" t="s">
        <v>169</v>
      </c>
      <c r="C173" s="112">
        <f t="shared" si="2"/>
        <v>107862</v>
      </c>
      <c r="D173" s="112">
        <f>'Разшифровка и лимит 4 трим.'!C178</f>
        <v>107862</v>
      </c>
    </row>
    <row r="174" spans="1:4" x14ac:dyDescent="0.25">
      <c r="A174" s="110">
        <v>6503</v>
      </c>
      <c r="B174" s="111" t="s">
        <v>394</v>
      </c>
      <c r="C174" s="112">
        <f t="shared" si="2"/>
        <v>160173</v>
      </c>
      <c r="D174" s="112">
        <f>'Разшифровка и лимит 4 трим.'!C179</f>
        <v>160173</v>
      </c>
    </row>
    <row r="175" spans="1:4" x14ac:dyDescent="0.25">
      <c r="A175" s="110">
        <v>6504</v>
      </c>
      <c r="B175" s="111" t="s">
        <v>171</v>
      </c>
      <c r="C175" s="112">
        <f t="shared" si="2"/>
        <v>42332</v>
      </c>
      <c r="D175" s="112">
        <f>'Разшифровка и лимит 4 трим.'!C180</f>
        <v>42332</v>
      </c>
    </row>
    <row r="176" spans="1:4" x14ac:dyDescent="0.25">
      <c r="A176" s="110">
        <v>6505</v>
      </c>
      <c r="B176" s="111" t="s">
        <v>172</v>
      </c>
      <c r="C176" s="112">
        <f t="shared" si="2"/>
        <v>26882</v>
      </c>
      <c r="D176" s="112">
        <f>'Разшифровка и лимит 4 трим.'!C181</f>
        <v>26882</v>
      </c>
    </row>
    <row r="177" spans="1:4" x14ac:dyDescent="0.25">
      <c r="A177" s="110">
        <v>6506</v>
      </c>
      <c r="B177" s="111" t="s">
        <v>173</v>
      </c>
      <c r="C177" s="112">
        <f t="shared" si="2"/>
        <v>26244</v>
      </c>
      <c r="D177" s="112">
        <f>'Разшифровка и лимит 4 трим.'!C182</f>
        <v>26244</v>
      </c>
    </row>
    <row r="178" spans="1:4" x14ac:dyDescent="0.25">
      <c r="A178" s="110">
        <v>6507</v>
      </c>
      <c r="B178" s="111" t="s">
        <v>395</v>
      </c>
      <c r="C178" s="112">
        <f t="shared" si="2"/>
        <v>132388</v>
      </c>
      <c r="D178" s="112">
        <f>'Разшифровка и лимит 4 трим.'!C183</f>
        <v>132388</v>
      </c>
    </row>
    <row r="179" spans="1:4" x14ac:dyDescent="0.25">
      <c r="A179" s="110">
        <v>6508</v>
      </c>
      <c r="B179" s="111" t="s">
        <v>175</v>
      </c>
      <c r="C179" s="112">
        <f t="shared" si="2"/>
        <v>1498444</v>
      </c>
      <c r="D179" s="112">
        <f>'Разшифровка и лимит 4 трим.'!C184</f>
        <v>1498444</v>
      </c>
    </row>
    <row r="180" spans="1:4" x14ac:dyDescent="0.25">
      <c r="A180" s="110">
        <v>6509</v>
      </c>
      <c r="B180" s="111" t="s">
        <v>176</v>
      </c>
      <c r="C180" s="112">
        <f t="shared" si="2"/>
        <v>149028</v>
      </c>
      <c r="D180" s="112">
        <f>'Разшифровка и лимит 4 трим.'!C185</f>
        <v>149028</v>
      </c>
    </row>
    <row r="181" spans="1:4" x14ac:dyDescent="0.25">
      <c r="A181" s="110">
        <v>6510</v>
      </c>
      <c r="B181" s="111" t="s">
        <v>396</v>
      </c>
      <c r="C181" s="112">
        <f t="shared" si="2"/>
        <v>157805</v>
      </c>
      <c r="D181" s="112">
        <f>'Разшифровка и лимит 4 трим.'!C186</f>
        <v>157805</v>
      </c>
    </row>
    <row r="182" spans="1:4" x14ac:dyDescent="0.25">
      <c r="A182" s="110">
        <v>6511</v>
      </c>
      <c r="B182" s="111" t="s">
        <v>178</v>
      </c>
      <c r="C182" s="112">
        <f t="shared" si="2"/>
        <v>67923</v>
      </c>
      <c r="D182" s="112">
        <f>'Разшифровка и лимит 4 трим.'!C187</f>
        <v>67923</v>
      </c>
    </row>
    <row r="183" spans="1:4" ht="15.75" x14ac:dyDescent="0.25">
      <c r="A183" s="110" t="s">
        <v>322</v>
      </c>
      <c r="B183" s="111"/>
      <c r="C183" s="121">
        <f>SUM(C172:C182)</f>
        <v>2485172</v>
      </c>
      <c r="D183" s="121">
        <f>SUM(D172:D182)</f>
        <v>2485172</v>
      </c>
    </row>
    <row r="184" spans="1:4" x14ac:dyDescent="0.25">
      <c r="A184" s="110" t="s">
        <v>322</v>
      </c>
      <c r="B184" s="108" t="s">
        <v>179</v>
      </c>
      <c r="C184" s="112">
        <f t="shared" si="2"/>
        <v>0</v>
      </c>
      <c r="D184" s="112">
        <f>'Разшифровка и лимит 4 трим.'!C189</f>
        <v>0</v>
      </c>
    </row>
    <row r="185" spans="1:4" x14ac:dyDescent="0.25">
      <c r="A185" s="110">
        <v>6601</v>
      </c>
      <c r="B185" s="111" t="s">
        <v>397</v>
      </c>
      <c r="C185" s="112">
        <f t="shared" si="2"/>
        <v>-22902</v>
      </c>
      <c r="D185" s="112">
        <f>'Разшифровка и лимит 4 трим.'!C190</f>
        <v>-22902</v>
      </c>
    </row>
    <row r="186" spans="1:4" x14ac:dyDescent="0.25">
      <c r="A186" s="110">
        <v>6602</v>
      </c>
      <c r="B186" s="111" t="s">
        <v>181</v>
      </c>
      <c r="C186" s="112">
        <f t="shared" si="2"/>
        <v>133162</v>
      </c>
      <c r="D186" s="112">
        <f>'Разшифровка и лимит 4 трим.'!C191</f>
        <v>133162</v>
      </c>
    </row>
    <row r="187" spans="1:4" x14ac:dyDescent="0.25">
      <c r="A187" s="110">
        <v>6603</v>
      </c>
      <c r="B187" s="111" t="s">
        <v>398</v>
      </c>
      <c r="C187" s="112">
        <f t="shared" si="2"/>
        <v>67475</v>
      </c>
      <c r="D187" s="112">
        <f>'Разшифровка и лимит 4 трим.'!C192</f>
        <v>67475</v>
      </c>
    </row>
    <row r="188" spans="1:4" x14ac:dyDescent="0.25">
      <c r="A188" s="110">
        <v>6604</v>
      </c>
      <c r="B188" s="111" t="s">
        <v>399</v>
      </c>
      <c r="C188" s="112">
        <f t="shared" si="2"/>
        <v>351481</v>
      </c>
      <c r="D188" s="112">
        <f>'Разшифровка и лимит 4 трим.'!C193</f>
        <v>351481</v>
      </c>
    </row>
    <row r="189" spans="1:4" x14ac:dyDescent="0.25">
      <c r="A189" s="110">
        <v>6605</v>
      </c>
      <c r="B189" s="111" t="s">
        <v>184</v>
      </c>
      <c r="C189" s="112">
        <f t="shared" si="2"/>
        <v>-6633</v>
      </c>
      <c r="D189" s="112">
        <f>'Разшифровка и лимит 4 трим.'!C194</f>
        <v>-6633</v>
      </c>
    </row>
    <row r="190" spans="1:4" x14ac:dyDescent="0.25">
      <c r="A190" s="110">
        <v>6606</v>
      </c>
      <c r="B190" s="111" t="s">
        <v>185</v>
      </c>
      <c r="C190" s="112">
        <f t="shared" si="2"/>
        <v>8519</v>
      </c>
      <c r="D190" s="112">
        <f>'Разшифровка и лимит 4 трим.'!C195</f>
        <v>8519</v>
      </c>
    </row>
    <row r="191" spans="1:4" x14ac:dyDescent="0.25">
      <c r="A191" s="110">
        <v>6607</v>
      </c>
      <c r="B191" s="111" t="s">
        <v>400</v>
      </c>
      <c r="C191" s="112">
        <f t="shared" si="2"/>
        <v>67773</v>
      </c>
      <c r="D191" s="112">
        <f>'Разшифровка и лимит 4 трим.'!C196</f>
        <v>67773</v>
      </c>
    </row>
    <row r="192" spans="1:4" x14ac:dyDescent="0.25">
      <c r="A192" s="110">
        <v>6608</v>
      </c>
      <c r="B192" s="111" t="s">
        <v>187</v>
      </c>
      <c r="C192" s="112">
        <f t="shared" si="2"/>
        <v>8917</v>
      </c>
      <c r="D192" s="112">
        <f>'Разшифровка и лимит 4 трим.'!C197</f>
        <v>8917</v>
      </c>
    </row>
    <row r="193" spans="1:4" x14ac:dyDescent="0.25">
      <c r="A193" s="110">
        <v>6609</v>
      </c>
      <c r="B193" s="111" t="s">
        <v>188</v>
      </c>
      <c r="C193" s="112">
        <f t="shared" si="2"/>
        <v>3285671</v>
      </c>
      <c r="D193" s="112">
        <f>'Разшифровка и лимит 4 трим.'!C198</f>
        <v>3285671</v>
      </c>
    </row>
    <row r="194" spans="1:4" x14ac:dyDescent="0.25">
      <c r="A194" s="110">
        <v>6610</v>
      </c>
      <c r="B194" s="111" t="s">
        <v>189</v>
      </c>
      <c r="C194" s="112">
        <f t="shared" si="2"/>
        <v>119053</v>
      </c>
      <c r="D194" s="112">
        <f>'Разшифровка и лимит 4 трим.'!C199</f>
        <v>119053</v>
      </c>
    </row>
    <row r="195" spans="1:4" x14ac:dyDescent="0.25">
      <c r="A195" s="110">
        <v>6611</v>
      </c>
      <c r="B195" s="111" t="s">
        <v>401</v>
      </c>
      <c r="C195" s="112">
        <f t="shared" si="2"/>
        <v>83060</v>
      </c>
      <c r="D195" s="112">
        <f>'Разшифровка и лимит 4 трим.'!C200</f>
        <v>83060</v>
      </c>
    </row>
    <row r="196" spans="1:4" x14ac:dyDescent="0.25">
      <c r="A196" s="110">
        <v>6612</v>
      </c>
      <c r="B196" s="111" t="s">
        <v>402</v>
      </c>
      <c r="C196" s="112">
        <f t="shared" si="2"/>
        <v>1373</v>
      </c>
      <c r="D196" s="112">
        <f>'Разшифровка и лимит 4 трим.'!C201</f>
        <v>1373</v>
      </c>
    </row>
    <row r="197" spans="1:4" x14ac:dyDescent="0.25">
      <c r="A197" s="110">
        <v>6613</v>
      </c>
      <c r="B197" s="111" t="s">
        <v>403</v>
      </c>
      <c r="C197" s="112">
        <f t="shared" si="2"/>
        <v>63262</v>
      </c>
      <c r="D197" s="112">
        <f>'Разшифровка и лимит 4 трим.'!C202</f>
        <v>63262</v>
      </c>
    </row>
    <row r="198" spans="1:4" x14ac:dyDescent="0.25">
      <c r="A198" s="110">
        <v>6614</v>
      </c>
      <c r="B198" s="111" t="s">
        <v>193</v>
      </c>
      <c r="C198" s="112">
        <f t="shared" si="2"/>
        <v>-24884</v>
      </c>
      <c r="D198" s="112">
        <f>'Разшифровка и лимит 4 трим.'!C203</f>
        <v>-24884</v>
      </c>
    </row>
    <row r="199" spans="1:4" x14ac:dyDescent="0.25">
      <c r="A199" s="110">
        <v>6615</v>
      </c>
      <c r="B199" s="111" t="s">
        <v>404</v>
      </c>
      <c r="C199" s="112">
        <f t="shared" si="2"/>
        <v>57424</v>
      </c>
      <c r="D199" s="112">
        <f>'Разшифровка и лимит 4 трим.'!C204</f>
        <v>57424</v>
      </c>
    </row>
    <row r="200" spans="1:4" x14ac:dyDescent="0.25">
      <c r="A200" s="110">
        <v>6616</v>
      </c>
      <c r="B200" s="111" t="s">
        <v>405</v>
      </c>
      <c r="C200" s="112">
        <f t="shared" si="2"/>
        <v>112270</v>
      </c>
      <c r="D200" s="112">
        <f>'Разшифровка и лимит 4 трим.'!C205</f>
        <v>112270</v>
      </c>
    </row>
    <row r="201" spans="1:4" x14ac:dyDescent="0.25">
      <c r="A201" s="110">
        <v>6617</v>
      </c>
      <c r="B201" s="113" t="s">
        <v>196</v>
      </c>
      <c r="C201" s="112">
        <f t="shared" si="2"/>
        <v>23904</v>
      </c>
      <c r="D201" s="112">
        <f>'Разшифровка и лимит 4 трим.'!C206</f>
        <v>23904</v>
      </c>
    </row>
    <row r="202" spans="1:4" x14ac:dyDescent="0.25">
      <c r="A202" s="110">
        <v>6618</v>
      </c>
      <c r="B202" s="113" t="s">
        <v>197</v>
      </c>
      <c r="C202" s="112">
        <f t="shared" ref="C202:C265" si="3">D202</f>
        <v>295628</v>
      </c>
      <c r="D202" s="112">
        <f>'Разшифровка и лимит 4 трим.'!C207</f>
        <v>295628</v>
      </c>
    </row>
    <row r="203" spans="1:4" ht="15.75" x14ac:dyDescent="0.25">
      <c r="A203" s="110" t="s">
        <v>322</v>
      </c>
      <c r="B203" s="111"/>
      <c r="C203" s="121">
        <f>SUM(C185:C202)</f>
        <v>4624553</v>
      </c>
      <c r="D203" s="121">
        <f>SUM(D185:D202)</f>
        <v>4624553</v>
      </c>
    </row>
    <row r="204" spans="1:4" x14ac:dyDescent="0.25">
      <c r="A204" s="110" t="s">
        <v>322</v>
      </c>
      <c r="B204" s="108" t="s">
        <v>198</v>
      </c>
      <c r="C204" s="112">
        <f t="shared" si="3"/>
        <v>0</v>
      </c>
      <c r="D204" s="112">
        <f>'Разшифровка и лимит 4 трим.'!C209</f>
        <v>0</v>
      </c>
    </row>
    <row r="205" spans="1:4" x14ac:dyDescent="0.25">
      <c r="A205" s="110">
        <v>6701</v>
      </c>
      <c r="B205" s="111" t="s">
        <v>199</v>
      </c>
      <c r="C205" s="112">
        <f t="shared" si="3"/>
        <v>19450</v>
      </c>
      <c r="D205" s="112">
        <f>'Разшифровка и лимит 4 трим.'!C210</f>
        <v>19450</v>
      </c>
    </row>
    <row r="206" spans="1:4" x14ac:dyDescent="0.25">
      <c r="A206" s="110">
        <v>6702</v>
      </c>
      <c r="B206" s="111" t="s">
        <v>200</v>
      </c>
      <c r="C206" s="112">
        <f t="shared" si="3"/>
        <v>154673</v>
      </c>
      <c r="D206" s="112">
        <f>'Разшифровка и лимит 4 трим.'!C211</f>
        <v>154673</v>
      </c>
    </row>
    <row r="207" spans="1:4" x14ac:dyDescent="0.25">
      <c r="A207" s="110">
        <v>6703</v>
      </c>
      <c r="B207" s="111" t="s">
        <v>406</v>
      </c>
      <c r="C207" s="112">
        <f t="shared" si="3"/>
        <v>68834</v>
      </c>
      <c r="D207" s="112">
        <f>'Разшифровка и лимит 4 трим.'!C212</f>
        <v>68834</v>
      </c>
    </row>
    <row r="208" spans="1:4" x14ac:dyDescent="0.25">
      <c r="A208" s="110">
        <v>6704</v>
      </c>
      <c r="B208" s="111" t="s">
        <v>202</v>
      </c>
      <c r="C208" s="112">
        <f t="shared" si="3"/>
        <v>120896</v>
      </c>
      <c r="D208" s="112">
        <f>'Разшифровка и лимит 4 трим.'!C213</f>
        <v>120896</v>
      </c>
    </row>
    <row r="209" spans="1:4" x14ac:dyDescent="0.25">
      <c r="A209" s="110">
        <v>6705</v>
      </c>
      <c r="B209" s="111" t="s">
        <v>407</v>
      </c>
      <c r="C209" s="112">
        <f t="shared" si="3"/>
        <v>275603</v>
      </c>
      <c r="D209" s="112">
        <f>'Разшифровка и лимит 4 трим.'!C214</f>
        <v>275603</v>
      </c>
    </row>
    <row r="210" spans="1:4" x14ac:dyDescent="0.25">
      <c r="A210" s="110">
        <v>6706</v>
      </c>
      <c r="B210" s="111" t="s">
        <v>408</v>
      </c>
      <c r="C210" s="112">
        <f t="shared" si="3"/>
        <v>61520</v>
      </c>
      <c r="D210" s="112">
        <f>'Разшифровка и лимит 4 трим.'!C215</f>
        <v>61520</v>
      </c>
    </row>
    <row r="211" spans="1:4" x14ac:dyDescent="0.25">
      <c r="A211" s="110">
        <v>6707</v>
      </c>
      <c r="B211" s="111" t="s">
        <v>205</v>
      </c>
      <c r="C211" s="112">
        <f t="shared" si="3"/>
        <v>10338</v>
      </c>
      <c r="D211" s="112">
        <f>'Разшифровка и лимит 4 трим.'!C216</f>
        <v>10338</v>
      </c>
    </row>
    <row r="212" spans="1:4" ht="15.75" x14ac:dyDescent="0.25">
      <c r="A212" s="110" t="s">
        <v>322</v>
      </c>
      <c r="B212" s="111"/>
      <c r="C212" s="121">
        <f>SUM(C205:C211)</f>
        <v>711314</v>
      </c>
      <c r="D212" s="121">
        <f>SUM(D205:D211)</f>
        <v>711314</v>
      </c>
    </row>
    <row r="213" spans="1:4" x14ac:dyDescent="0.25">
      <c r="A213" s="110" t="s">
        <v>322</v>
      </c>
      <c r="B213" s="108" t="s">
        <v>206</v>
      </c>
      <c r="C213" s="112">
        <f t="shared" si="3"/>
        <v>0</v>
      </c>
      <c r="D213" s="112">
        <f>'Разшифровка и лимит 4 трим.'!C218</f>
        <v>0</v>
      </c>
    </row>
    <row r="214" spans="1:4" x14ac:dyDescent="0.25">
      <c r="A214" s="110">
        <v>6801</v>
      </c>
      <c r="B214" s="111" t="s">
        <v>207</v>
      </c>
      <c r="C214" s="112">
        <f t="shared" si="3"/>
        <v>15888</v>
      </c>
      <c r="D214" s="112">
        <f>'Разшифровка и лимит 4 трим.'!C219</f>
        <v>15888</v>
      </c>
    </row>
    <row r="215" spans="1:4" x14ac:dyDescent="0.25">
      <c r="A215" s="110">
        <v>6802</v>
      </c>
      <c r="B215" s="111" t="s">
        <v>51</v>
      </c>
      <c r="C215" s="112">
        <f t="shared" si="3"/>
        <v>91777</v>
      </c>
      <c r="D215" s="112">
        <f>'Разшифровка и лимит 4 трим.'!C220</f>
        <v>91777</v>
      </c>
    </row>
    <row r="216" spans="1:4" x14ac:dyDescent="0.25">
      <c r="A216" s="110">
        <v>6803</v>
      </c>
      <c r="B216" s="111" t="s">
        <v>409</v>
      </c>
      <c r="C216" s="112">
        <f t="shared" si="3"/>
        <v>25682</v>
      </c>
      <c r="D216" s="112">
        <f>'Разшифровка и лимит 4 трим.'!C221</f>
        <v>25682</v>
      </c>
    </row>
    <row r="217" spans="1:4" x14ac:dyDescent="0.25">
      <c r="A217" s="110">
        <v>6804</v>
      </c>
      <c r="B217" s="111" t="s">
        <v>410</v>
      </c>
      <c r="C217" s="112">
        <f t="shared" si="3"/>
        <v>99196</v>
      </c>
      <c r="D217" s="112">
        <f>'Разшифровка и лимит 4 трим.'!C222</f>
        <v>99196</v>
      </c>
    </row>
    <row r="218" spans="1:4" x14ac:dyDescent="0.25">
      <c r="A218" s="110">
        <v>6805</v>
      </c>
      <c r="B218" s="111" t="s">
        <v>210</v>
      </c>
      <c r="C218" s="112">
        <f t="shared" si="3"/>
        <v>18013</v>
      </c>
      <c r="D218" s="112">
        <f>'Разшифровка и лимит 4 трим.'!C223</f>
        <v>18013</v>
      </c>
    </row>
    <row r="219" spans="1:4" x14ac:dyDescent="0.25">
      <c r="A219" s="110">
        <v>6806</v>
      </c>
      <c r="B219" s="111" t="s">
        <v>411</v>
      </c>
      <c r="C219" s="112">
        <f t="shared" si="3"/>
        <v>1279908</v>
      </c>
      <c r="D219" s="112">
        <f>'Разшифровка и лимит 4 трим.'!C224</f>
        <v>1279908</v>
      </c>
    </row>
    <row r="220" spans="1:4" x14ac:dyDescent="0.25">
      <c r="A220" s="110">
        <v>6807</v>
      </c>
      <c r="B220" s="111" t="s">
        <v>412</v>
      </c>
      <c r="C220" s="112">
        <f t="shared" si="3"/>
        <v>48836</v>
      </c>
      <c r="D220" s="112">
        <f>'Разшифровка и лимит 4 трим.'!C225</f>
        <v>48836</v>
      </c>
    </row>
    <row r="221" spans="1:4" x14ac:dyDescent="0.25">
      <c r="A221" s="110">
        <v>6808</v>
      </c>
      <c r="B221" s="111" t="s">
        <v>213</v>
      </c>
      <c r="C221" s="112">
        <f t="shared" si="3"/>
        <v>-20048</v>
      </c>
      <c r="D221" s="112">
        <f>'Разшифровка и лимит 4 трим.'!C226</f>
        <v>-20048</v>
      </c>
    </row>
    <row r="222" spans="1:4" ht="15.75" x14ac:dyDescent="0.25">
      <c r="A222" s="110" t="s">
        <v>322</v>
      </c>
      <c r="B222" s="111"/>
      <c r="C222" s="121">
        <f>SUM(C214:C221)</f>
        <v>1559252</v>
      </c>
      <c r="D222" s="121">
        <f>SUM(D214:D221)</f>
        <v>1559252</v>
      </c>
    </row>
    <row r="223" spans="1:4" x14ac:dyDescent="0.25">
      <c r="A223" s="110" t="s">
        <v>322</v>
      </c>
      <c r="B223" s="108" t="s">
        <v>214</v>
      </c>
      <c r="C223" s="112">
        <f t="shared" si="3"/>
        <v>0</v>
      </c>
      <c r="D223" s="112">
        <f>'Разшифровка и лимит 4 трим.'!C228</f>
        <v>0</v>
      </c>
    </row>
    <row r="224" spans="1:4" x14ac:dyDescent="0.25">
      <c r="A224" s="110">
        <v>6901</v>
      </c>
      <c r="B224" s="111" t="s">
        <v>413</v>
      </c>
      <c r="C224" s="112">
        <f t="shared" si="3"/>
        <v>39633</v>
      </c>
      <c r="D224" s="112">
        <f>'Разшифровка и лимит 4 трим.'!C229</f>
        <v>39633</v>
      </c>
    </row>
    <row r="225" spans="1:4" x14ac:dyDescent="0.25">
      <c r="A225" s="110">
        <v>6902</v>
      </c>
      <c r="B225" s="111" t="s">
        <v>216</v>
      </c>
      <c r="C225" s="112">
        <f t="shared" si="3"/>
        <v>116858</v>
      </c>
      <c r="D225" s="112">
        <f>'Разшифровка и лимит 4 трим.'!C230</f>
        <v>116858</v>
      </c>
    </row>
    <row r="226" spans="1:4" x14ac:dyDescent="0.25">
      <c r="A226" s="110">
        <v>6903</v>
      </c>
      <c r="B226" s="111" t="s">
        <v>217</v>
      </c>
      <c r="C226" s="112">
        <f t="shared" si="3"/>
        <v>285271</v>
      </c>
      <c r="D226" s="112">
        <f>'Разшифровка и лимит 4 трим.'!C231</f>
        <v>285271</v>
      </c>
    </row>
    <row r="227" spans="1:4" x14ac:dyDescent="0.25">
      <c r="A227" s="110">
        <v>6904</v>
      </c>
      <c r="B227" s="111" t="s">
        <v>414</v>
      </c>
      <c r="C227" s="112">
        <f t="shared" si="3"/>
        <v>143889</v>
      </c>
      <c r="D227" s="112">
        <f>'Разшифровка и лимит 4 трим.'!C232</f>
        <v>143889</v>
      </c>
    </row>
    <row r="228" spans="1:4" x14ac:dyDescent="0.25">
      <c r="A228" s="110">
        <v>6905</v>
      </c>
      <c r="B228" s="111" t="s">
        <v>415</v>
      </c>
      <c r="C228" s="112">
        <f t="shared" si="3"/>
        <v>223601</v>
      </c>
      <c r="D228" s="112">
        <f>'Разшифровка и лимит 4 трим.'!C233</f>
        <v>223601</v>
      </c>
    </row>
    <row r="229" spans="1:4" x14ac:dyDescent="0.25">
      <c r="A229" s="110">
        <v>6906</v>
      </c>
      <c r="B229" s="111" t="s">
        <v>416</v>
      </c>
      <c r="C229" s="112">
        <f t="shared" si="3"/>
        <v>134980</v>
      </c>
      <c r="D229" s="112">
        <f>'Разшифровка и лимит 4 трим.'!C234</f>
        <v>134980</v>
      </c>
    </row>
    <row r="230" spans="1:4" x14ac:dyDescent="0.25">
      <c r="A230" s="110">
        <v>6907</v>
      </c>
      <c r="B230" s="111" t="s">
        <v>417</v>
      </c>
      <c r="C230" s="112">
        <f t="shared" si="3"/>
        <v>260968</v>
      </c>
      <c r="D230" s="112">
        <f>'Разшифровка и лимит 4 трим.'!C235</f>
        <v>260968</v>
      </c>
    </row>
    <row r="231" spans="1:4" ht="15.75" x14ac:dyDescent="0.25">
      <c r="A231" s="110" t="s">
        <v>322</v>
      </c>
      <c r="B231" s="111"/>
      <c r="C231" s="121">
        <f>SUM(C224:C230)</f>
        <v>1205200</v>
      </c>
      <c r="D231" s="121">
        <f>SUM(D224:D230)</f>
        <v>1205200</v>
      </c>
    </row>
    <row r="232" spans="1:4" x14ac:dyDescent="0.25">
      <c r="A232" s="110" t="s">
        <v>322</v>
      </c>
      <c r="B232" s="108" t="s">
        <v>222</v>
      </c>
      <c r="C232" s="112">
        <f t="shared" si="3"/>
        <v>0</v>
      </c>
      <c r="D232" s="112">
        <f>'Разшифровка и лимит 4 трим.'!C237</f>
        <v>0</v>
      </c>
    </row>
    <row r="233" spans="1:4" x14ac:dyDescent="0.25">
      <c r="A233" s="110">
        <v>7001</v>
      </c>
      <c r="B233" s="111" t="s">
        <v>418</v>
      </c>
      <c r="C233" s="112">
        <f t="shared" si="3"/>
        <v>99257</v>
      </c>
      <c r="D233" s="112">
        <f>'Разшифровка и лимит 4 трим.'!C238</f>
        <v>99257</v>
      </c>
    </row>
    <row r="234" spans="1:4" x14ac:dyDescent="0.25">
      <c r="A234" s="110">
        <v>7002</v>
      </c>
      <c r="B234" s="111" t="s">
        <v>419</v>
      </c>
      <c r="C234" s="112">
        <f t="shared" si="3"/>
        <v>169609</v>
      </c>
      <c r="D234" s="112">
        <f>'Разшифровка и лимит 4 трим.'!C239</f>
        <v>169609</v>
      </c>
    </row>
    <row r="235" spans="1:4" x14ac:dyDescent="0.25">
      <c r="A235" s="110">
        <v>7003</v>
      </c>
      <c r="B235" s="111" t="s">
        <v>420</v>
      </c>
      <c r="C235" s="112">
        <f t="shared" si="3"/>
        <v>256726</v>
      </c>
      <c r="D235" s="112">
        <f>'Разшифровка и лимит 4 трим.'!C240</f>
        <v>256726</v>
      </c>
    </row>
    <row r="236" spans="1:4" x14ac:dyDescent="0.25">
      <c r="A236" s="110">
        <v>7004</v>
      </c>
      <c r="B236" s="111" t="s">
        <v>421</v>
      </c>
      <c r="C236" s="112">
        <f t="shared" si="3"/>
        <v>28480</v>
      </c>
      <c r="D236" s="112">
        <f>'Разшифровка и лимит 4 трим.'!C241</f>
        <v>28480</v>
      </c>
    </row>
    <row r="237" spans="1:4" ht="15.75" x14ac:dyDescent="0.25">
      <c r="A237" s="110" t="s">
        <v>322</v>
      </c>
      <c r="B237" s="111"/>
      <c r="C237" s="121">
        <f>SUM(C233:C236)</f>
        <v>554072</v>
      </c>
      <c r="D237" s="121">
        <f>SUM(D233:D236)</f>
        <v>554072</v>
      </c>
    </row>
    <row r="238" spans="1:4" x14ac:dyDescent="0.25">
      <c r="A238" s="110" t="s">
        <v>322</v>
      </c>
      <c r="B238" s="108" t="s">
        <v>227</v>
      </c>
      <c r="C238" s="112">
        <f t="shared" si="3"/>
        <v>0</v>
      </c>
      <c r="D238" s="112">
        <f>'Разшифровка и лимит 4 трим.'!C243</f>
        <v>0</v>
      </c>
    </row>
    <row r="239" spans="1:4" x14ac:dyDescent="0.25">
      <c r="A239" s="110">
        <v>7101</v>
      </c>
      <c r="B239" s="111" t="s">
        <v>228</v>
      </c>
      <c r="C239" s="112">
        <f t="shared" si="3"/>
        <v>82654</v>
      </c>
      <c r="D239" s="112">
        <f>'Разшифровка и лимит 4 трим.'!C244</f>
        <v>82654</v>
      </c>
    </row>
    <row r="240" spans="1:4" x14ac:dyDescent="0.25">
      <c r="A240" s="110">
        <v>7102</v>
      </c>
      <c r="B240" s="111" t="s">
        <v>229</v>
      </c>
      <c r="C240" s="112">
        <f t="shared" si="3"/>
        <v>1777</v>
      </c>
      <c r="D240" s="112">
        <f>'Разшифровка и лимит 4 трим.'!C245</f>
        <v>1777</v>
      </c>
    </row>
    <row r="241" spans="1:4" x14ac:dyDescent="0.25">
      <c r="A241" s="110">
        <v>7103</v>
      </c>
      <c r="B241" s="111" t="s">
        <v>230</v>
      </c>
      <c r="C241" s="112">
        <f t="shared" si="3"/>
        <v>212279</v>
      </c>
      <c r="D241" s="112">
        <f>'Разшифровка и лимит 4 трим.'!C246</f>
        <v>212279</v>
      </c>
    </row>
    <row r="242" spans="1:4" x14ac:dyDescent="0.25">
      <c r="A242" s="110">
        <v>7104</v>
      </c>
      <c r="B242" s="111" t="s">
        <v>231</v>
      </c>
      <c r="C242" s="112">
        <f t="shared" si="3"/>
        <v>48778</v>
      </c>
      <c r="D242" s="112">
        <f>'Разшифровка и лимит 4 трим.'!C247</f>
        <v>48778</v>
      </c>
    </row>
    <row r="243" spans="1:4" x14ac:dyDescent="0.25">
      <c r="A243" s="110">
        <v>7105</v>
      </c>
      <c r="B243" s="111" t="s">
        <v>232</v>
      </c>
      <c r="C243" s="112">
        <f t="shared" si="3"/>
        <v>109620</v>
      </c>
      <c r="D243" s="112">
        <f>'Разшифровка и лимит 4 трим.'!C248</f>
        <v>109620</v>
      </c>
    </row>
    <row r="244" spans="1:4" x14ac:dyDescent="0.25">
      <c r="A244" s="110">
        <v>7106</v>
      </c>
      <c r="B244" s="111" t="s">
        <v>422</v>
      </c>
      <c r="C244" s="112">
        <f t="shared" si="3"/>
        <v>185222</v>
      </c>
      <c r="D244" s="112">
        <f>'Разшифровка и лимит 4 трим.'!C249</f>
        <v>185222</v>
      </c>
    </row>
    <row r="245" spans="1:4" x14ac:dyDescent="0.25">
      <c r="A245" s="110">
        <v>7107</v>
      </c>
      <c r="B245" s="111" t="s">
        <v>423</v>
      </c>
      <c r="C245" s="112">
        <f t="shared" si="3"/>
        <v>117097</v>
      </c>
      <c r="D245" s="112">
        <f>'Разшифровка и лимит 4 трим.'!C250</f>
        <v>117097</v>
      </c>
    </row>
    <row r="246" spans="1:4" x14ac:dyDescent="0.25">
      <c r="A246" s="110">
        <v>7108</v>
      </c>
      <c r="B246" s="111" t="s">
        <v>424</v>
      </c>
      <c r="C246" s="112">
        <f t="shared" si="3"/>
        <v>92729</v>
      </c>
      <c r="D246" s="112">
        <f>'Разшифровка и лимит 4 трим.'!C251</f>
        <v>92729</v>
      </c>
    </row>
    <row r="247" spans="1:4" x14ac:dyDescent="0.25">
      <c r="A247" s="110">
        <v>7109</v>
      </c>
      <c r="B247" s="111" t="s">
        <v>425</v>
      </c>
      <c r="C247" s="112">
        <f t="shared" si="3"/>
        <v>1042313</v>
      </c>
      <c r="D247" s="112">
        <f>'Разшифровка и лимит 4 трим.'!C252</f>
        <v>1042313</v>
      </c>
    </row>
    <row r="248" spans="1:4" x14ac:dyDescent="0.25">
      <c r="A248" s="110">
        <v>7110</v>
      </c>
      <c r="B248" s="111" t="s">
        <v>237</v>
      </c>
      <c r="C248" s="112">
        <f t="shared" si="3"/>
        <v>26191</v>
      </c>
      <c r="D248" s="112">
        <f>'Разшифровка и лимит 4 трим.'!C253</f>
        <v>26191</v>
      </c>
    </row>
    <row r="249" spans="1:4" ht="15.75" x14ac:dyDescent="0.25">
      <c r="A249" s="110" t="s">
        <v>322</v>
      </c>
      <c r="B249" s="111"/>
      <c r="C249" s="121">
        <f>SUM(C239:C248)</f>
        <v>1918660</v>
      </c>
      <c r="D249" s="121">
        <f>SUM(D239:D248)</f>
        <v>1918660</v>
      </c>
    </row>
    <row r="250" spans="1:4" x14ac:dyDescent="0.25">
      <c r="A250" s="110" t="s">
        <v>322</v>
      </c>
      <c r="B250" s="108" t="s">
        <v>426</v>
      </c>
      <c r="C250" s="112">
        <f t="shared" si="3"/>
        <v>36213426</v>
      </c>
      <c r="D250" s="112">
        <f>'Разшифровка и лимит 4 трим.'!C255</f>
        <v>36213426</v>
      </c>
    </row>
    <row r="251" spans="1:4" x14ac:dyDescent="0.25">
      <c r="A251" s="110" t="s">
        <v>322</v>
      </c>
      <c r="B251" s="108" t="s">
        <v>239</v>
      </c>
      <c r="C251" s="112">
        <f t="shared" si="3"/>
        <v>0</v>
      </c>
      <c r="D251" s="112">
        <f>'Разшифровка и лимит 4 трим.'!C256</f>
        <v>0</v>
      </c>
    </row>
    <row r="252" spans="1:4" x14ac:dyDescent="0.25">
      <c r="A252" s="110">
        <v>7301</v>
      </c>
      <c r="B252" s="111" t="s">
        <v>240</v>
      </c>
      <c r="C252" s="112">
        <f t="shared" si="3"/>
        <v>-1150</v>
      </c>
      <c r="D252" s="112">
        <f>'Разшифровка и лимит 4 трим.'!C257</f>
        <v>-1150</v>
      </c>
    </row>
    <row r="253" spans="1:4" x14ac:dyDescent="0.25">
      <c r="A253" s="110">
        <v>7302</v>
      </c>
      <c r="B253" s="111" t="s">
        <v>241</v>
      </c>
      <c r="C253" s="112">
        <f t="shared" si="3"/>
        <v>70606</v>
      </c>
      <c r="D253" s="112">
        <f>'Разшифровка и лимит 4 трим.'!C258</f>
        <v>70606</v>
      </c>
    </row>
    <row r="254" spans="1:4" x14ac:dyDescent="0.25">
      <c r="A254" s="110">
        <v>7303</v>
      </c>
      <c r="B254" s="111" t="s">
        <v>242</v>
      </c>
      <c r="C254" s="112">
        <f t="shared" si="3"/>
        <v>224376</v>
      </c>
      <c r="D254" s="112">
        <f>'Разшифровка и лимит 4 трим.'!C259</f>
        <v>224376</v>
      </c>
    </row>
    <row r="255" spans="1:4" x14ac:dyDescent="0.25">
      <c r="A255" s="110">
        <v>7304</v>
      </c>
      <c r="B255" s="111" t="s">
        <v>243</v>
      </c>
      <c r="C255" s="112">
        <f t="shared" si="3"/>
        <v>37206</v>
      </c>
      <c r="D255" s="112">
        <f>'Разшифровка и лимит 4 трим.'!C260</f>
        <v>37206</v>
      </c>
    </row>
    <row r="256" spans="1:4" x14ac:dyDescent="0.25">
      <c r="A256" s="110">
        <v>7305</v>
      </c>
      <c r="B256" s="111" t="s">
        <v>427</v>
      </c>
      <c r="C256" s="112">
        <f t="shared" si="3"/>
        <v>166144</v>
      </c>
      <c r="D256" s="112">
        <f>'Разшифровка и лимит 4 трим.'!C261</f>
        <v>166144</v>
      </c>
    </row>
    <row r="257" spans="1:4" x14ac:dyDescent="0.25">
      <c r="A257" s="110">
        <v>7306</v>
      </c>
      <c r="B257" s="111" t="s">
        <v>245</v>
      </c>
      <c r="C257" s="112">
        <f t="shared" si="3"/>
        <v>10205</v>
      </c>
      <c r="D257" s="112">
        <f>'Разшифровка и лимит 4 трим.'!C262</f>
        <v>10205</v>
      </c>
    </row>
    <row r="258" spans="1:4" x14ac:dyDescent="0.25">
      <c r="A258" s="110">
        <v>7307</v>
      </c>
      <c r="B258" s="111" t="s">
        <v>246</v>
      </c>
      <c r="C258" s="112">
        <f t="shared" si="3"/>
        <v>144881</v>
      </c>
      <c r="D258" s="112">
        <f>'Разшифровка и лимит 4 трим.'!C263</f>
        <v>144881</v>
      </c>
    </row>
    <row r="259" spans="1:4" x14ac:dyDescent="0.25">
      <c r="A259" s="110">
        <v>7308</v>
      </c>
      <c r="B259" s="111" t="s">
        <v>428</v>
      </c>
      <c r="C259" s="112">
        <f t="shared" si="3"/>
        <v>59652</v>
      </c>
      <c r="D259" s="112">
        <f>'Разшифровка и лимит 4 трим.'!C264</f>
        <v>59652</v>
      </c>
    </row>
    <row r="260" spans="1:4" x14ac:dyDescent="0.25">
      <c r="A260" s="110">
        <v>7309</v>
      </c>
      <c r="B260" s="111" t="s">
        <v>429</v>
      </c>
      <c r="C260" s="112">
        <f t="shared" si="3"/>
        <v>97693</v>
      </c>
      <c r="D260" s="112">
        <f>'Разшифровка и лимит 4 трим.'!C265</f>
        <v>97693</v>
      </c>
    </row>
    <row r="261" spans="1:4" x14ac:dyDescent="0.25">
      <c r="A261" s="110">
        <v>7310</v>
      </c>
      <c r="B261" s="111" t="s">
        <v>249</v>
      </c>
      <c r="C261" s="112">
        <f t="shared" si="3"/>
        <v>8322</v>
      </c>
      <c r="D261" s="112">
        <f>'Разшифровка и лимит 4 трим.'!C266</f>
        <v>8322</v>
      </c>
    </row>
    <row r="262" spans="1:4" x14ac:dyDescent="0.25">
      <c r="A262" s="110">
        <v>7311</v>
      </c>
      <c r="B262" s="111" t="s">
        <v>250</v>
      </c>
      <c r="C262" s="112">
        <f t="shared" si="3"/>
        <v>176825</v>
      </c>
      <c r="D262" s="112">
        <f>'Разшифровка и лимит 4 трим.'!C267</f>
        <v>176825</v>
      </c>
    </row>
    <row r="263" spans="1:4" x14ac:dyDescent="0.25">
      <c r="A263" s="110">
        <v>7312</v>
      </c>
      <c r="B263" s="111" t="s">
        <v>430</v>
      </c>
      <c r="C263" s="112">
        <f t="shared" si="3"/>
        <v>-2131</v>
      </c>
      <c r="D263" s="112">
        <f>'Разшифровка и лимит 4 трим.'!C268</f>
        <v>-2131</v>
      </c>
    </row>
    <row r="264" spans="1:4" x14ac:dyDescent="0.25">
      <c r="A264" s="110">
        <v>7313</v>
      </c>
      <c r="B264" s="111" t="s">
        <v>431</v>
      </c>
      <c r="C264" s="112">
        <f t="shared" si="3"/>
        <v>39309</v>
      </c>
      <c r="D264" s="112">
        <f>'Разшифровка и лимит 4 трим.'!C269</f>
        <v>39309</v>
      </c>
    </row>
    <row r="265" spans="1:4" x14ac:dyDescent="0.25">
      <c r="A265" s="110">
        <v>7314</v>
      </c>
      <c r="B265" s="111" t="s">
        <v>432</v>
      </c>
      <c r="C265" s="112">
        <f t="shared" si="3"/>
        <v>84066</v>
      </c>
      <c r="D265" s="112">
        <f>'Разшифровка и лимит 4 трим.'!C270</f>
        <v>84066</v>
      </c>
    </row>
    <row r="266" spans="1:4" x14ac:dyDescent="0.25">
      <c r="A266" s="110">
        <v>7315</v>
      </c>
      <c r="B266" s="111" t="s">
        <v>254</v>
      </c>
      <c r="C266" s="112">
        <f t="shared" ref="C266:C327" si="4">D266</f>
        <v>9279</v>
      </c>
      <c r="D266" s="112">
        <f>'Разшифровка и лимит 4 трим.'!C271</f>
        <v>9279</v>
      </c>
    </row>
    <row r="267" spans="1:4" x14ac:dyDescent="0.25">
      <c r="A267" s="110">
        <v>7316</v>
      </c>
      <c r="B267" s="111" t="s">
        <v>255</v>
      </c>
      <c r="C267" s="112">
        <f t="shared" si="4"/>
        <v>11540</v>
      </c>
      <c r="D267" s="112">
        <f>'Разшифровка и лимит 4 трим.'!C272</f>
        <v>11540</v>
      </c>
    </row>
    <row r="268" spans="1:4" x14ac:dyDescent="0.25">
      <c r="A268" s="110">
        <v>7317</v>
      </c>
      <c r="B268" s="111" t="s">
        <v>256</v>
      </c>
      <c r="C268" s="112">
        <f t="shared" si="4"/>
        <v>85158</v>
      </c>
      <c r="D268" s="112">
        <f>'Разшифровка и лимит 4 трим.'!C273</f>
        <v>85158</v>
      </c>
    </row>
    <row r="269" spans="1:4" x14ac:dyDescent="0.25">
      <c r="A269" s="110">
        <v>7318</v>
      </c>
      <c r="B269" s="111" t="s">
        <v>433</v>
      </c>
      <c r="C269" s="112">
        <f t="shared" si="4"/>
        <v>206676</v>
      </c>
      <c r="D269" s="112">
        <f>'Разшифровка и лимит 4 трим.'!C274</f>
        <v>206676</v>
      </c>
    </row>
    <row r="270" spans="1:4" x14ac:dyDescent="0.25">
      <c r="A270" s="110">
        <v>7319</v>
      </c>
      <c r="B270" s="111" t="s">
        <v>434</v>
      </c>
      <c r="C270" s="112">
        <f t="shared" si="4"/>
        <v>169981</v>
      </c>
      <c r="D270" s="112">
        <f>'Разшифровка и лимит 4 трим.'!C275</f>
        <v>169981</v>
      </c>
    </row>
    <row r="271" spans="1:4" x14ac:dyDescent="0.25">
      <c r="A271" s="110">
        <v>7320</v>
      </c>
      <c r="B271" s="111" t="s">
        <v>435</v>
      </c>
      <c r="C271" s="112">
        <f t="shared" si="4"/>
        <v>52723</v>
      </c>
      <c r="D271" s="112">
        <f>'Разшифровка и лимит 4 трим.'!C276</f>
        <v>52723</v>
      </c>
    </row>
    <row r="272" spans="1:4" x14ac:dyDescent="0.25">
      <c r="A272" s="110">
        <v>7321</v>
      </c>
      <c r="B272" s="111" t="s">
        <v>436</v>
      </c>
      <c r="C272" s="112">
        <f t="shared" si="4"/>
        <v>-891</v>
      </c>
      <c r="D272" s="112">
        <f>'Разшифровка и лимит 4 трим.'!C277</f>
        <v>-891</v>
      </c>
    </row>
    <row r="273" spans="1:4" x14ac:dyDescent="0.25">
      <c r="A273" s="110">
        <v>7322</v>
      </c>
      <c r="B273" s="111" t="s">
        <v>261</v>
      </c>
      <c r="C273" s="112">
        <f t="shared" si="4"/>
        <v>1090</v>
      </c>
      <c r="D273" s="112">
        <f>'Разшифровка и лимит 4 трим.'!C278</f>
        <v>1090</v>
      </c>
    </row>
    <row r="274" spans="1:4" ht="15.75" x14ac:dyDescent="0.25">
      <c r="A274" s="110" t="s">
        <v>322</v>
      </c>
      <c r="B274" s="111"/>
      <c r="C274" s="121">
        <f>SUM(C252:C273)</f>
        <v>1651560</v>
      </c>
      <c r="D274" s="121">
        <f>SUM(D252:D273)</f>
        <v>1651560</v>
      </c>
    </row>
    <row r="275" spans="1:4" x14ac:dyDescent="0.25">
      <c r="A275" s="110" t="s">
        <v>322</v>
      </c>
      <c r="B275" s="108" t="s">
        <v>262</v>
      </c>
      <c r="C275" s="112">
        <f t="shared" si="4"/>
        <v>0</v>
      </c>
      <c r="D275" s="112">
        <f>'Разшифровка и лимит 4 трим.'!C280</f>
        <v>0</v>
      </c>
    </row>
    <row r="276" spans="1:4" x14ac:dyDescent="0.25">
      <c r="A276" s="110">
        <v>7401</v>
      </c>
      <c r="B276" s="111" t="s">
        <v>263</v>
      </c>
      <c r="C276" s="112">
        <f t="shared" si="4"/>
        <v>62619</v>
      </c>
      <c r="D276" s="112">
        <f>'Разшифровка и лимит 4 трим.'!C281</f>
        <v>62619</v>
      </c>
    </row>
    <row r="277" spans="1:4" x14ac:dyDescent="0.25">
      <c r="A277" s="110">
        <v>7402</v>
      </c>
      <c r="B277" s="111" t="s">
        <v>264</v>
      </c>
      <c r="C277" s="112">
        <f t="shared" si="4"/>
        <v>28113</v>
      </c>
      <c r="D277" s="112">
        <f>'Разшифровка и лимит 4 трим.'!C282</f>
        <v>28113</v>
      </c>
    </row>
    <row r="278" spans="1:4" x14ac:dyDescent="0.25">
      <c r="A278" s="110">
        <v>7403</v>
      </c>
      <c r="B278" s="111" t="s">
        <v>265</v>
      </c>
      <c r="C278" s="112">
        <f t="shared" si="4"/>
        <v>293753</v>
      </c>
      <c r="D278" s="112">
        <f>'Разшифровка и лимит 4 трим.'!C283</f>
        <v>293753</v>
      </c>
    </row>
    <row r="279" spans="1:4" x14ac:dyDescent="0.25">
      <c r="A279" s="110">
        <v>7404</v>
      </c>
      <c r="B279" s="111" t="s">
        <v>437</v>
      </c>
      <c r="C279" s="112">
        <f t="shared" si="4"/>
        <v>278754</v>
      </c>
      <c r="D279" s="112">
        <f>'Разшифровка и лимит 4 трим.'!C284</f>
        <v>278754</v>
      </c>
    </row>
    <row r="280" spans="1:4" x14ac:dyDescent="0.25">
      <c r="A280" s="110">
        <v>7405</v>
      </c>
      <c r="B280" s="111" t="s">
        <v>438</v>
      </c>
      <c r="C280" s="112">
        <f t="shared" si="4"/>
        <v>41818</v>
      </c>
      <c r="D280" s="112">
        <f>'Разшифровка и лимит 4 трим.'!C285</f>
        <v>41818</v>
      </c>
    </row>
    <row r="281" spans="1:4" x14ac:dyDescent="0.25">
      <c r="A281" s="110">
        <v>7406</v>
      </c>
      <c r="B281" s="111" t="s">
        <v>268</v>
      </c>
      <c r="C281" s="112">
        <f t="shared" si="4"/>
        <v>20231</v>
      </c>
      <c r="D281" s="112">
        <f>'Разшифровка и лимит 4 трим.'!C286</f>
        <v>20231</v>
      </c>
    </row>
    <row r="282" spans="1:4" x14ac:dyDescent="0.25">
      <c r="A282" s="110">
        <v>7407</v>
      </c>
      <c r="B282" s="111" t="s">
        <v>439</v>
      </c>
      <c r="C282" s="112">
        <f t="shared" si="4"/>
        <v>39845</v>
      </c>
      <c r="D282" s="112">
        <f>'Разшифровка и лимит 4 трим.'!C287</f>
        <v>39845</v>
      </c>
    </row>
    <row r="283" spans="1:4" x14ac:dyDescent="0.25">
      <c r="A283" s="110">
        <v>7408</v>
      </c>
      <c r="B283" s="111" t="s">
        <v>440</v>
      </c>
      <c r="C283" s="112">
        <f t="shared" si="4"/>
        <v>118661</v>
      </c>
      <c r="D283" s="112">
        <f>'Разшифровка и лимит 4 трим.'!C288</f>
        <v>118661</v>
      </c>
    </row>
    <row r="284" spans="1:4" x14ac:dyDescent="0.25">
      <c r="A284" s="110">
        <v>7409</v>
      </c>
      <c r="B284" s="111" t="s">
        <v>441</v>
      </c>
      <c r="C284" s="112">
        <f t="shared" si="4"/>
        <v>247628</v>
      </c>
      <c r="D284" s="112">
        <f>'Разшифровка и лимит 4 трим.'!C289</f>
        <v>247628</v>
      </c>
    </row>
    <row r="285" spans="1:4" x14ac:dyDescent="0.25">
      <c r="A285" s="110">
        <v>7410</v>
      </c>
      <c r="B285" s="111" t="s">
        <v>442</v>
      </c>
      <c r="C285" s="112">
        <f t="shared" si="4"/>
        <v>1124260</v>
      </c>
      <c r="D285" s="112">
        <f>'Разшифровка и лимит 4 трим.'!C290</f>
        <v>1124260</v>
      </c>
    </row>
    <row r="286" spans="1:4" x14ac:dyDescent="0.25">
      <c r="A286" s="110">
        <v>7411</v>
      </c>
      <c r="B286" s="111" t="s">
        <v>273</v>
      </c>
      <c r="C286" s="112">
        <f t="shared" si="4"/>
        <v>122421</v>
      </c>
      <c r="D286" s="112">
        <f>'Разшифровка и лимит 4 трим.'!C291</f>
        <v>122421</v>
      </c>
    </row>
    <row r="287" spans="1:4" ht="15.75" x14ac:dyDescent="0.25">
      <c r="A287" s="110" t="s">
        <v>322</v>
      </c>
      <c r="B287" s="111"/>
      <c r="C287" s="121">
        <f>SUM(C276:C286)</f>
        <v>2378103</v>
      </c>
      <c r="D287" s="121">
        <f>SUM(D276:D286)</f>
        <v>2378103</v>
      </c>
    </row>
    <row r="288" spans="1:4" x14ac:dyDescent="0.25">
      <c r="A288" s="110" t="s">
        <v>322</v>
      </c>
      <c r="B288" s="108" t="s">
        <v>274</v>
      </c>
      <c r="C288" s="112">
        <f t="shared" si="4"/>
        <v>0</v>
      </c>
      <c r="D288" s="112">
        <f>'Разшифровка и лимит 4 трим.'!C293</f>
        <v>0</v>
      </c>
    </row>
    <row r="289" spans="1:4" x14ac:dyDescent="0.25">
      <c r="A289" s="110">
        <v>7501</v>
      </c>
      <c r="B289" s="111" t="s">
        <v>443</v>
      </c>
      <c r="C289" s="112">
        <f t="shared" si="4"/>
        <v>58054</v>
      </c>
      <c r="D289" s="112">
        <f>'Разшифровка и лимит 4 трим.'!C294</f>
        <v>58054</v>
      </c>
    </row>
    <row r="290" spans="1:4" x14ac:dyDescent="0.25">
      <c r="A290" s="110">
        <v>7502</v>
      </c>
      <c r="B290" s="111" t="s">
        <v>444</v>
      </c>
      <c r="C290" s="112">
        <f t="shared" si="4"/>
        <v>383121</v>
      </c>
      <c r="D290" s="112">
        <f>'Разшифровка и лимит 4 трим.'!C295</f>
        <v>383121</v>
      </c>
    </row>
    <row r="291" spans="1:4" x14ac:dyDescent="0.25">
      <c r="A291" s="110">
        <v>7503</v>
      </c>
      <c r="B291" s="111" t="s">
        <v>445</v>
      </c>
      <c r="C291" s="112">
        <f t="shared" si="4"/>
        <v>42157</v>
      </c>
      <c r="D291" s="112">
        <f>'Разшифровка и лимит 4 трим.'!C296</f>
        <v>42157</v>
      </c>
    </row>
    <row r="292" spans="1:4" x14ac:dyDescent="0.25">
      <c r="A292" s="110">
        <v>7504</v>
      </c>
      <c r="B292" s="111" t="s">
        <v>278</v>
      </c>
      <c r="C292" s="112">
        <f t="shared" si="4"/>
        <v>382626</v>
      </c>
      <c r="D292" s="112">
        <f>'Разшифровка и лимит 4 трим.'!C297</f>
        <v>382626</v>
      </c>
    </row>
    <row r="293" spans="1:4" x14ac:dyDescent="0.25">
      <c r="A293" s="110">
        <v>7505</v>
      </c>
      <c r="B293" s="111" t="s">
        <v>446</v>
      </c>
      <c r="C293" s="112">
        <f t="shared" si="4"/>
        <v>1279718</v>
      </c>
      <c r="D293" s="112">
        <f>'Разшифровка и лимит 4 трим.'!C298</f>
        <v>1279718</v>
      </c>
    </row>
    <row r="294" spans="1:4" ht="15.75" x14ac:dyDescent="0.25">
      <c r="A294" s="110" t="s">
        <v>322</v>
      </c>
      <c r="B294" s="111"/>
      <c r="C294" s="121">
        <f>SUM(C289:C293)</f>
        <v>2145676</v>
      </c>
      <c r="D294" s="121">
        <f>SUM(D289:D293)</f>
        <v>2145676</v>
      </c>
    </row>
    <row r="295" spans="1:4" x14ac:dyDescent="0.25">
      <c r="A295" s="110" t="s">
        <v>322</v>
      </c>
      <c r="B295" s="108" t="s">
        <v>280</v>
      </c>
      <c r="C295" s="112">
        <f t="shared" si="4"/>
        <v>0</v>
      </c>
      <c r="D295" s="112">
        <f>'Разшифровка и лимит 4 трим.'!C300</f>
        <v>0</v>
      </c>
    </row>
    <row r="296" spans="1:4" x14ac:dyDescent="0.25">
      <c r="A296" s="110">
        <v>7601</v>
      </c>
      <c r="B296" s="111" t="s">
        <v>281</v>
      </c>
      <c r="C296" s="112">
        <f t="shared" si="4"/>
        <v>194640</v>
      </c>
      <c r="D296" s="112">
        <f>'Разшифровка и лимит 4 трим.'!C301</f>
        <v>194640</v>
      </c>
    </row>
    <row r="297" spans="1:4" x14ac:dyDescent="0.25">
      <c r="A297" s="110">
        <v>7602</v>
      </c>
      <c r="B297" s="111" t="s">
        <v>282</v>
      </c>
      <c r="C297" s="112">
        <f t="shared" si="4"/>
        <v>119498</v>
      </c>
      <c r="D297" s="112">
        <f>'Разшифровка и лимит 4 трим.'!C302</f>
        <v>119498</v>
      </c>
    </row>
    <row r="298" spans="1:4" x14ac:dyDescent="0.25">
      <c r="A298" s="110">
        <v>7603</v>
      </c>
      <c r="B298" s="111" t="s">
        <v>283</v>
      </c>
      <c r="C298" s="112">
        <f t="shared" si="4"/>
        <v>79073</v>
      </c>
      <c r="D298" s="112">
        <f>'Разшифровка и лимит 4 трим.'!C303</f>
        <v>79073</v>
      </c>
    </row>
    <row r="299" spans="1:4" x14ac:dyDescent="0.25">
      <c r="A299" s="110">
        <v>7604</v>
      </c>
      <c r="B299" s="111" t="s">
        <v>447</v>
      </c>
      <c r="C299" s="112">
        <f t="shared" si="4"/>
        <v>82357</v>
      </c>
      <c r="D299" s="112">
        <f>'Разшифровка и лимит 4 трим.'!C304</f>
        <v>82357</v>
      </c>
    </row>
    <row r="300" spans="1:4" x14ac:dyDescent="0.25">
      <c r="A300" s="110">
        <v>7605</v>
      </c>
      <c r="B300" s="111" t="s">
        <v>448</v>
      </c>
      <c r="C300" s="112">
        <f t="shared" si="4"/>
        <v>30603</v>
      </c>
      <c r="D300" s="112">
        <f>'Разшифровка и лимит 4 трим.'!C305</f>
        <v>30603</v>
      </c>
    </row>
    <row r="301" spans="1:4" x14ac:dyDescent="0.25">
      <c r="A301" s="110">
        <v>7606</v>
      </c>
      <c r="B301" s="111" t="s">
        <v>449</v>
      </c>
      <c r="C301" s="112">
        <f t="shared" si="4"/>
        <v>277689</v>
      </c>
      <c r="D301" s="112">
        <f>'Разшифровка и лимит 4 трим.'!C306</f>
        <v>277689</v>
      </c>
    </row>
    <row r="302" spans="1:4" x14ac:dyDescent="0.25">
      <c r="A302" s="110">
        <v>7607</v>
      </c>
      <c r="B302" s="111" t="s">
        <v>450</v>
      </c>
      <c r="C302" s="112">
        <f t="shared" si="4"/>
        <v>26881</v>
      </c>
      <c r="D302" s="112">
        <f>'Разшифровка и лимит 4 трим.'!C307</f>
        <v>26881</v>
      </c>
    </row>
    <row r="303" spans="1:4" x14ac:dyDescent="0.25">
      <c r="A303" s="110">
        <v>7608</v>
      </c>
      <c r="B303" s="111" t="s">
        <v>451</v>
      </c>
      <c r="C303" s="112">
        <f t="shared" si="4"/>
        <v>101753</v>
      </c>
      <c r="D303" s="112">
        <f>'Разшифровка и лимит 4 трим.'!C308</f>
        <v>101753</v>
      </c>
    </row>
    <row r="304" spans="1:4" x14ac:dyDescent="0.25">
      <c r="A304" s="110">
        <v>7609</v>
      </c>
      <c r="B304" s="111" t="s">
        <v>452</v>
      </c>
      <c r="C304" s="112">
        <f t="shared" si="4"/>
        <v>94895</v>
      </c>
      <c r="D304" s="112">
        <f>'Разшифровка и лимит 4 трим.'!C309</f>
        <v>94895</v>
      </c>
    </row>
    <row r="305" spans="1:4" x14ac:dyDescent="0.25">
      <c r="A305" s="110">
        <v>7610</v>
      </c>
      <c r="B305" s="111" t="s">
        <v>453</v>
      </c>
      <c r="C305" s="112">
        <f t="shared" si="4"/>
        <v>203046</v>
      </c>
      <c r="D305" s="112">
        <f>'Разшифровка и лимит 4 трим.'!C310</f>
        <v>203046</v>
      </c>
    </row>
    <row r="306" spans="1:4" x14ac:dyDescent="0.25">
      <c r="A306" s="110">
        <v>7611</v>
      </c>
      <c r="B306" s="111" t="s">
        <v>454</v>
      </c>
      <c r="C306" s="112">
        <f t="shared" si="4"/>
        <v>1235208</v>
      </c>
      <c r="D306" s="112">
        <f>'Разшифровка и лимит 4 трим.'!C311</f>
        <v>1235208</v>
      </c>
    </row>
    <row r="307" spans="1:4" ht="15.75" x14ac:dyDescent="0.25">
      <c r="A307" s="110" t="s">
        <v>322</v>
      </c>
      <c r="B307" s="111"/>
      <c r="C307" s="121">
        <f>SUM(C296:C306)</f>
        <v>2445643</v>
      </c>
      <c r="D307" s="121">
        <f>SUM(D296:D306)</f>
        <v>2445643</v>
      </c>
    </row>
    <row r="308" spans="1:4" x14ac:dyDescent="0.25">
      <c r="A308" s="110" t="s">
        <v>322</v>
      </c>
      <c r="B308" s="108" t="s">
        <v>292</v>
      </c>
      <c r="C308" s="112">
        <f t="shared" si="4"/>
        <v>0</v>
      </c>
      <c r="D308" s="112">
        <f>'Разшифровка и лимит 4 трим.'!C313</f>
        <v>0</v>
      </c>
    </row>
    <row r="309" spans="1:4" x14ac:dyDescent="0.25">
      <c r="A309" s="110">
        <v>7701</v>
      </c>
      <c r="B309" s="111" t="s">
        <v>293</v>
      </c>
      <c r="C309" s="112">
        <f t="shared" si="4"/>
        <v>40946</v>
      </c>
      <c r="D309" s="112">
        <f>'Разшифровка и лимит 4 трим.'!C314</f>
        <v>40946</v>
      </c>
    </row>
    <row r="310" spans="1:4" x14ac:dyDescent="0.25">
      <c r="A310" s="110">
        <v>7702</v>
      </c>
      <c r="B310" s="111" t="s">
        <v>455</v>
      </c>
      <c r="C310" s="112">
        <f t="shared" si="4"/>
        <v>45911</v>
      </c>
      <c r="D310" s="112">
        <f>'Разшифровка и лимит 4 трим.'!C315</f>
        <v>45911</v>
      </c>
    </row>
    <row r="311" spans="1:4" x14ac:dyDescent="0.25">
      <c r="A311" s="110">
        <v>7703</v>
      </c>
      <c r="B311" s="111" t="s">
        <v>456</v>
      </c>
      <c r="C311" s="112">
        <f t="shared" si="4"/>
        <v>105827</v>
      </c>
      <c r="D311" s="112">
        <f>'Разшифровка и лимит 4 трим.'!C316</f>
        <v>105827</v>
      </c>
    </row>
    <row r="312" spans="1:4" x14ac:dyDescent="0.25">
      <c r="A312" s="110">
        <v>7704</v>
      </c>
      <c r="B312" s="111" t="s">
        <v>457</v>
      </c>
      <c r="C312" s="112">
        <f t="shared" si="4"/>
        <v>38815</v>
      </c>
      <c r="D312" s="112">
        <f>'Разшифровка и лимит 4 трим.'!C317</f>
        <v>38815</v>
      </c>
    </row>
    <row r="313" spans="1:4" x14ac:dyDescent="0.25">
      <c r="A313" s="110">
        <v>7705</v>
      </c>
      <c r="B313" s="111" t="s">
        <v>458</v>
      </c>
      <c r="C313" s="112">
        <f t="shared" si="4"/>
        <v>19383</v>
      </c>
      <c r="D313" s="112">
        <f>'Разшифровка и лимит 4 трим.'!C318</f>
        <v>19383</v>
      </c>
    </row>
    <row r="314" spans="1:4" x14ac:dyDescent="0.25">
      <c r="A314" s="110">
        <v>7706</v>
      </c>
      <c r="B314" s="111" t="s">
        <v>459</v>
      </c>
      <c r="C314" s="112">
        <f t="shared" si="4"/>
        <v>43906</v>
      </c>
      <c r="D314" s="112">
        <f>'Разшифровка и лимит 4 трим.'!C319</f>
        <v>43906</v>
      </c>
    </row>
    <row r="315" spans="1:4" x14ac:dyDescent="0.25">
      <c r="A315" s="110">
        <v>7707</v>
      </c>
      <c r="B315" s="111" t="s">
        <v>460</v>
      </c>
      <c r="C315" s="112">
        <f t="shared" si="4"/>
        <v>195893</v>
      </c>
      <c r="D315" s="112">
        <f>'Разшифровка и лимит 4 трим.'!C320</f>
        <v>195893</v>
      </c>
    </row>
    <row r="316" spans="1:4" x14ac:dyDescent="0.25">
      <c r="A316" s="110">
        <v>7708</v>
      </c>
      <c r="B316" s="111" t="s">
        <v>461</v>
      </c>
      <c r="C316" s="112">
        <f t="shared" si="4"/>
        <v>25410</v>
      </c>
      <c r="D316" s="112">
        <f>'Разшифровка и лимит 4 трим.'!C321</f>
        <v>25410</v>
      </c>
    </row>
    <row r="317" spans="1:4" x14ac:dyDescent="0.25">
      <c r="A317" s="110">
        <v>7709</v>
      </c>
      <c r="B317" s="111" t="s">
        <v>462</v>
      </c>
      <c r="C317" s="112">
        <f t="shared" si="4"/>
        <v>53016</v>
      </c>
      <c r="D317" s="112">
        <f>'Разшифровка и лимит 4 трим.'!C322</f>
        <v>53016</v>
      </c>
    </row>
    <row r="318" spans="1:4" x14ac:dyDescent="0.25">
      <c r="A318" s="110">
        <v>7710</v>
      </c>
      <c r="B318" s="111" t="s">
        <v>302</v>
      </c>
      <c r="C318" s="112">
        <f t="shared" si="4"/>
        <v>123993</v>
      </c>
      <c r="D318" s="112">
        <f>'Разшифровка и лимит 4 трим.'!C323</f>
        <v>123993</v>
      </c>
    </row>
    <row r="319" spans="1:4" ht="15.75" x14ac:dyDescent="0.25">
      <c r="A319" s="110" t="s">
        <v>322</v>
      </c>
      <c r="B319" s="111"/>
      <c r="C319" s="121">
        <f>SUM(C309:C318)</f>
        <v>693100</v>
      </c>
      <c r="D319" s="121">
        <f>SUM(D309:D318)</f>
        <v>693100</v>
      </c>
    </row>
    <row r="320" spans="1:4" x14ac:dyDescent="0.25">
      <c r="A320" s="110" t="s">
        <v>322</v>
      </c>
      <c r="B320" s="108" t="s">
        <v>303</v>
      </c>
      <c r="C320" s="112">
        <f t="shared" si="4"/>
        <v>0</v>
      </c>
      <c r="D320" s="112">
        <f>'Разшифровка и лимит 4 трим.'!C325</f>
        <v>0</v>
      </c>
    </row>
    <row r="321" spans="1:4" x14ac:dyDescent="0.25">
      <c r="A321" s="110">
        <v>7801</v>
      </c>
      <c r="B321" s="111" t="s">
        <v>463</v>
      </c>
      <c r="C321" s="112">
        <f t="shared" si="4"/>
        <v>98343</v>
      </c>
      <c r="D321" s="112">
        <f>'Разшифровка и лимит 4 трим.'!C326</f>
        <v>98343</v>
      </c>
    </row>
    <row r="322" spans="1:4" x14ac:dyDescent="0.25">
      <c r="A322" s="110">
        <v>7802</v>
      </c>
      <c r="B322" s="111" t="s">
        <v>464</v>
      </c>
      <c r="C322" s="112">
        <f t="shared" si="4"/>
        <v>189365</v>
      </c>
      <c r="D322" s="112">
        <f>'Разшифровка и лимит 4 трим.'!C327</f>
        <v>189365</v>
      </c>
    </row>
    <row r="323" spans="1:4" x14ac:dyDescent="0.25">
      <c r="A323" s="110">
        <v>7803</v>
      </c>
      <c r="B323" s="111" t="s">
        <v>465</v>
      </c>
      <c r="C323" s="112">
        <f t="shared" si="4"/>
        <v>71440</v>
      </c>
      <c r="D323" s="112">
        <f>'Разшифровка и лимит 4 трим.'!C328</f>
        <v>71440</v>
      </c>
    </row>
    <row r="324" spans="1:4" x14ac:dyDescent="0.25">
      <c r="A324" s="110">
        <v>7804</v>
      </c>
      <c r="B324" s="111" t="s">
        <v>466</v>
      </c>
      <c r="C324" s="112">
        <f t="shared" si="4"/>
        <v>203039</v>
      </c>
      <c r="D324" s="112">
        <f>'Разшифровка и лимит 4 трим.'!C329</f>
        <v>203039</v>
      </c>
    </row>
    <row r="325" spans="1:4" x14ac:dyDescent="0.25">
      <c r="A325" s="110">
        <v>7805</v>
      </c>
      <c r="B325" s="111" t="s">
        <v>308</v>
      </c>
      <c r="C325" s="112">
        <f t="shared" si="4"/>
        <v>1645883</v>
      </c>
      <c r="D325" s="112">
        <f>'Разшифровка и лимит 4 трим.'!C330</f>
        <v>1645883</v>
      </c>
    </row>
    <row r="326" spans="1:4" ht="15.75" x14ac:dyDescent="0.25">
      <c r="A326" s="115"/>
      <c r="B326" s="111"/>
      <c r="C326" s="121">
        <f>SUM(C321:C325)</f>
        <v>2208070</v>
      </c>
      <c r="D326" s="121">
        <f>SUM(D321:D325)</f>
        <v>2208070</v>
      </c>
    </row>
    <row r="327" spans="1:4" ht="15.75" thickBot="1" x14ac:dyDescent="0.3">
      <c r="A327" s="116"/>
      <c r="B327" s="117"/>
      <c r="C327" s="112">
        <f t="shared" si="4"/>
        <v>0</v>
      </c>
      <c r="D327" s="112">
        <f>'Разшифровка и лимит 4 трим.'!C332</f>
        <v>0</v>
      </c>
    </row>
    <row r="328" spans="1:4" ht="16.5" thickBot="1" x14ac:dyDescent="0.3">
      <c r="A328" s="118"/>
      <c r="B328" s="119" t="s">
        <v>467</v>
      </c>
      <c r="C328" s="122">
        <f>C23+C38+C52+C64+C77+C89+C95+C105+C114+C125+C135+C148+C162+C170+C183+C203+C212+C222+C231+C237+C249+C250+C274+C287+C294+C307+C319+C326</f>
        <v>96349116</v>
      </c>
      <c r="D328" s="122">
        <f>D23+D38+D52+D64+D77+D89+D95+D105+D114+D125+D135+D148+D162+D170+D183+D203+D212+D222+D231+D237+D249+D250+D274+D287+D294+D307+D319+D326</f>
        <v>96349116</v>
      </c>
    </row>
    <row r="330" spans="1:4" ht="15.75" x14ac:dyDescent="0.25">
      <c r="D330" s="126"/>
    </row>
    <row r="331" spans="1:4" ht="15.75" x14ac:dyDescent="0.25">
      <c r="C331" s="123"/>
    </row>
    <row r="333" spans="1:4" x14ac:dyDescent="0.25">
      <c r="C333" s="124"/>
    </row>
    <row r="334" spans="1:4" x14ac:dyDescent="0.25">
      <c r="C334" s="124"/>
    </row>
    <row r="335" spans="1:4" x14ac:dyDescent="0.25">
      <c r="C335" s="125"/>
    </row>
    <row r="336" spans="1:4" x14ac:dyDescent="0.25">
      <c r="C336" s="124"/>
    </row>
    <row r="337" spans="3:4" x14ac:dyDescent="0.25">
      <c r="C337" s="125"/>
    </row>
    <row r="338" spans="3:4" x14ac:dyDescent="0.25">
      <c r="D338" s="124"/>
    </row>
  </sheetData>
  <autoFilter ref="B1:B328"/>
  <mergeCells count="4">
    <mergeCell ref="A4:A6"/>
    <mergeCell ref="B4:B6"/>
    <mergeCell ref="C4:C6"/>
    <mergeCell ref="D4:D6"/>
  </mergeCells>
  <pageMargins left="0.74803149606299202" right="0.74803149606299202" top="0.196850393700787" bottom="0.196850393700787" header="0.15748031496063" footer="0.23622047244094499"/>
  <pageSetup paperSize="9" scale="5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2"/>
  <sheetViews>
    <sheetView tabSelected="1" topLeftCell="A6" zoomScale="80" zoomScaleNormal="80" zoomScaleSheetLayoutView="70" workbookViewId="0">
      <pane xSplit="3" ySplit="7" topLeftCell="E298" activePane="bottomRight" state="frozen"/>
      <selection activeCell="A6" sqref="A6"/>
      <selection pane="topRight" activeCell="E6" sqref="E6"/>
      <selection pane="bottomLeft" activeCell="A13" sqref="A13"/>
      <selection pane="bottomRight" activeCell="M301" sqref="M301"/>
    </sheetView>
  </sheetViews>
  <sheetFormatPr defaultRowHeight="15" x14ac:dyDescent="0.25"/>
  <cols>
    <col min="1" max="1" width="6.5703125" customWidth="1"/>
    <col min="2" max="2" width="36.140625" customWidth="1"/>
    <col min="3" max="3" width="27" customWidth="1"/>
    <col min="4" max="4" width="47.42578125" style="20" customWidth="1"/>
    <col min="5" max="6" width="15.7109375" style="20" customWidth="1"/>
    <col min="7" max="7" width="42.28515625" style="20" customWidth="1"/>
    <col min="8" max="8" width="28.140625" style="20" customWidth="1"/>
    <col min="9" max="12" width="15.7109375" style="20" customWidth="1"/>
    <col min="13" max="13" width="68.7109375" style="20" customWidth="1"/>
  </cols>
  <sheetData>
    <row r="1" spans="1:13" ht="17.25" customHeight="1" x14ac:dyDescent="0.3">
      <c r="A1" s="214"/>
      <c r="B1" s="214"/>
      <c r="C1" s="214"/>
      <c r="D1" s="214"/>
      <c r="E1" s="214"/>
      <c r="F1" s="214"/>
      <c r="G1" s="214"/>
      <c r="H1" s="214"/>
      <c r="I1" s="214"/>
      <c r="J1" s="214"/>
      <c r="K1" s="214"/>
      <c r="L1" s="214"/>
      <c r="M1" s="214"/>
    </row>
    <row r="2" spans="1:13" ht="16.5" customHeight="1" x14ac:dyDescent="0.25">
      <c r="A2" s="1"/>
      <c r="B2" s="2"/>
      <c r="C2" s="3"/>
      <c r="D2" s="3"/>
      <c r="E2" s="3"/>
      <c r="F2" s="3"/>
      <c r="G2" s="4"/>
      <c r="H2" s="4"/>
      <c r="I2" s="4"/>
      <c r="J2" s="4"/>
      <c r="K2" s="4"/>
      <c r="L2" s="4"/>
      <c r="M2" s="4"/>
    </row>
    <row r="3" spans="1:13" ht="25.5" x14ac:dyDescent="0.35">
      <c r="A3" s="215"/>
      <c r="B3" s="215"/>
      <c r="C3" s="215"/>
      <c r="D3" s="215"/>
      <c r="E3" s="215"/>
      <c r="F3" s="215"/>
      <c r="G3" s="215"/>
      <c r="H3" s="215"/>
      <c r="I3" s="215"/>
      <c r="J3" s="215"/>
      <c r="K3" s="215"/>
      <c r="L3" s="215"/>
      <c r="M3" s="215"/>
    </row>
    <row r="4" spans="1:13" ht="20.25" x14ac:dyDescent="0.3">
      <c r="A4" s="216"/>
      <c r="B4" s="216"/>
      <c r="C4" s="216"/>
      <c r="D4" s="216"/>
      <c r="E4" s="216"/>
      <c r="F4" s="216"/>
      <c r="G4" s="216"/>
      <c r="H4" s="216"/>
      <c r="I4" s="216"/>
      <c r="J4" s="216"/>
      <c r="K4" s="216"/>
      <c r="L4" s="216"/>
      <c r="M4" s="216"/>
    </row>
    <row r="5" spans="1:13" ht="20.25" x14ac:dyDescent="0.3">
      <c r="A5" s="216"/>
      <c r="B5" s="216"/>
      <c r="C5" s="216"/>
      <c r="D5" s="216"/>
      <c r="E5" s="216"/>
      <c r="F5" s="216"/>
      <c r="G5" s="216"/>
      <c r="H5" s="216"/>
      <c r="I5" s="216"/>
      <c r="J5" s="216"/>
      <c r="K5" s="216"/>
      <c r="L5" s="216"/>
      <c r="M5" s="216"/>
    </row>
    <row r="6" spans="1:13" ht="16.5" customHeight="1" thickBot="1" x14ac:dyDescent="0.3">
      <c r="A6" s="5"/>
      <c r="B6" s="5"/>
      <c r="C6" s="6"/>
      <c r="D6" s="7"/>
      <c r="E6" s="7"/>
      <c r="F6" s="7"/>
      <c r="G6" s="8"/>
      <c r="H6" s="8"/>
      <c r="I6" s="8"/>
      <c r="J6" s="8"/>
      <c r="K6" s="8"/>
      <c r="L6" s="8"/>
      <c r="M6" s="9" t="s">
        <v>0</v>
      </c>
    </row>
    <row r="7" spans="1:13" s="10" customFormat="1" ht="49.5" customHeight="1" thickBot="1" x14ac:dyDescent="0.25">
      <c r="A7" s="217" t="s">
        <v>1</v>
      </c>
      <c r="B7" s="220" t="s">
        <v>2</v>
      </c>
      <c r="C7" s="223" t="s">
        <v>3</v>
      </c>
      <c r="D7" s="226" t="s">
        <v>4</v>
      </c>
      <c r="E7" s="227"/>
      <c r="F7" s="227"/>
      <c r="G7" s="227"/>
      <c r="H7" s="227"/>
      <c r="I7" s="227"/>
      <c r="J7" s="227"/>
      <c r="K7" s="227"/>
      <c r="L7" s="227"/>
      <c r="M7" s="228"/>
    </row>
    <row r="8" spans="1:13" s="10" customFormat="1" ht="42.75" customHeight="1" thickBot="1" x14ac:dyDescent="0.25">
      <c r="A8" s="218"/>
      <c r="B8" s="221"/>
      <c r="C8" s="224"/>
      <c r="D8" s="229" t="s">
        <v>5</v>
      </c>
      <c r="E8" s="230"/>
      <c r="F8" s="231"/>
      <c r="G8" s="236" t="s">
        <v>6</v>
      </c>
      <c r="H8" s="230"/>
      <c r="I8" s="230"/>
      <c r="J8" s="230"/>
      <c r="K8" s="230"/>
      <c r="L8" s="230"/>
      <c r="M8" s="231"/>
    </row>
    <row r="9" spans="1:13" s="10" customFormat="1" ht="16.5" customHeight="1" thickBot="1" x14ac:dyDescent="0.25">
      <c r="A9" s="218"/>
      <c r="B9" s="221"/>
      <c r="C9" s="224"/>
      <c r="D9" s="237" t="s">
        <v>7</v>
      </c>
      <c r="E9" s="239" t="s">
        <v>8</v>
      </c>
      <c r="F9" s="240"/>
      <c r="G9" s="241" t="s">
        <v>9</v>
      </c>
      <c r="H9" s="237" t="s">
        <v>10</v>
      </c>
      <c r="I9" s="239" t="s">
        <v>8</v>
      </c>
      <c r="J9" s="245"/>
      <c r="K9" s="245"/>
      <c r="L9" s="246"/>
      <c r="M9" s="241" t="s">
        <v>11</v>
      </c>
    </row>
    <row r="10" spans="1:13" s="10" customFormat="1" ht="32.25" customHeight="1" x14ac:dyDescent="0.2">
      <c r="A10" s="218"/>
      <c r="B10" s="221"/>
      <c r="C10" s="224"/>
      <c r="D10" s="238"/>
      <c r="E10" s="247" t="s">
        <v>12</v>
      </c>
      <c r="F10" s="249" t="s">
        <v>13</v>
      </c>
      <c r="G10" s="242"/>
      <c r="H10" s="244"/>
      <c r="I10" s="251" t="s">
        <v>14</v>
      </c>
      <c r="J10" s="232" t="s">
        <v>15</v>
      </c>
      <c r="K10" s="234" t="s">
        <v>16</v>
      </c>
      <c r="L10" s="234" t="s">
        <v>17</v>
      </c>
      <c r="M10" s="242"/>
    </row>
    <row r="11" spans="1:13" s="10" customFormat="1" ht="138" customHeight="1" x14ac:dyDescent="0.2">
      <c r="A11" s="219"/>
      <c r="B11" s="222"/>
      <c r="C11" s="225"/>
      <c r="D11" s="238"/>
      <c r="E11" s="248"/>
      <c r="F11" s="250"/>
      <c r="G11" s="243"/>
      <c r="H11" s="244"/>
      <c r="I11" s="252"/>
      <c r="J11" s="233"/>
      <c r="K11" s="235"/>
      <c r="L11" s="235" t="s">
        <v>17</v>
      </c>
      <c r="M11" s="243"/>
    </row>
    <row r="12" spans="1:13" ht="16.5" customHeight="1" thickBot="1" x14ac:dyDescent="0.3">
      <c r="A12" s="11"/>
      <c r="B12" s="12"/>
      <c r="C12" s="13"/>
      <c r="D12" s="14"/>
      <c r="E12" s="15"/>
      <c r="F12" s="16"/>
      <c r="G12" s="14"/>
      <c r="H12" s="17"/>
      <c r="I12" s="18"/>
      <c r="J12" s="19"/>
      <c r="K12" s="18"/>
      <c r="L12" s="19"/>
      <c r="M12" s="14"/>
    </row>
    <row r="13" spans="1:13" ht="16.5" customHeight="1" thickBot="1" x14ac:dyDescent="0.35">
      <c r="A13" s="59"/>
      <c r="B13" s="60" t="s">
        <v>18</v>
      </c>
      <c r="C13" s="76"/>
      <c r="D13" s="71"/>
      <c r="E13" s="61"/>
      <c r="F13" s="62"/>
      <c r="G13" s="80"/>
      <c r="H13" s="71"/>
      <c r="I13" s="61"/>
      <c r="J13" s="61"/>
      <c r="K13" s="61"/>
      <c r="L13" s="62"/>
      <c r="M13" s="67"/>
    </row>
    <row r="14" spans="1:13" ht="16.5" customHeight="1" x14ac:dyDescent="0.25">
      <c r="A14" s="47">
        <v>5101</v>
      </c>
      <c r="B14" s="48" t="s">
        <v>19</v>
      </c>
      <c r="C14" s="77">
        <f t="shared" ref="C14:C27" si="0">+D14+G14+H14+M14</f>
        <v>142546</v>
      </c>
      <c r="D14" s="72">
        <f>+E14+F14</f>
        <v>44488</v>
      </c>
      <c r="E14" s="49">
        <f>IFERROR(VLOOKUP(B14,[2]Subs!$B$21:$E$256,3,0),0)</f>
        <v>26295</v>
      </c>
      <c r="F14" s="63">
        <f>IFERROR(VLOOKUP(B14,[2]Subs!$B$21:$E$256,4,0),0)</f>
        <v>18193</v>
      </c>
      <c r="G14" s="81">
        <v>102956</v>
      </c>
      <c r="H14" s="72">
        <f t="shared" ref="H14:H27" si="1">+I14+J14+K14+L14</f>
        <v>-4898</v>
      </c>
      <c r="I14" s="49">
        <v>8759</v>
      </c>
      <c r="J14" s="49">
        <v>-11568</v>
      </c>
      <c r="K14" s="49">
        <v>-15276</v>
      </c>
      <c r="L14" s="63">
        <v>13187</v>
      </c>
      <c r="M14" s="68">
        <v>0</v>
      </c>
    </row>
    <row r="15" spans="1:13" ht="16.5" customHeight="1" x14ac:dyDescent="0.25">
      <c r="A15" s="47">
        <v>5102</v>
      </c>
      <c r="B15" s="48" t="s">
        <v>20</v>
      </c>
      <c r="C15" s="77">
        <f t="shared" si="0"/>
        <v>175010</v>
      </c>
      <c r="D15" s="72">
        <f t="shared" ref="D15:D78" si="2">+E15+F15</f>
        <v>58898</v>
      </c>
      <c r="E15" s="49">
        <f>IFERROR(VLOOKUP(B15,[2]Subs!$B$21:$E$256,3,0),0)</f>
        <v>0</v>
      </c>
      <c r="F15" s="63">
        <f>IFERROR(VLOOKUP(B15,[2]Subs!$B$21:$E$256,4,0),0)</f>
        <v>58898</v>
      </c>
      <c r="G15" s="81">
        <v>85740</v>
      </c>
      <c r="H15" s="72">
        <f t="shared" si="1"/>
        <v>30372</v>
      </c>
      <c r="I15" s="49">
        <v>-711</v>
      </c>
      <c r="J15" s="49">
        <v>3470</v>
      </c>
      <c r="K15" s="49">
        <v>807</v>
      </c>
      <c r="L15" s="63">
        <v>26806</v>
      </c>
      <c r="M15" s="69">
        <v>0</v>
      </c>
    </row>
    <row r="16" spans="1:13" ht="16.5" customHeight="1" x14ac:dyDescent="0.25">
      <c r="A16" s="47">
        <v>5103</v>
      </c>
      <c r="B16" s="48" t="s">
        <v>21</v>
      </c>
      <c r="C16" s="77">
        <f t="shared" si="0"/>
        <v>1112064</v>
      </c>
      <c r="D16" s="72">
        <f t="shared" si="2"/>
        <v>333799</v>
      </c>
      <c r="E16" s="49">
        <f>IFERROR(VLOOKUP(B16,[2]Subs!$B$21:$E$256,3,0),0)</f>
        <v>296626</v>
      </c>
      <c r="F16" s="63">
        <f>IFERROR(VLOOKUP(B16,[2]Subs!$B$21:$E$256,4,0),0)</f>
        <v>37173</v>
      </c>
      <c r="G16" s="81">
        <v>157806</v>
      </c>
      <c r="H16" s="72">
        <f t="shared" si="1"/>
        <v>523817</v>
      </c>
      <c r="I16" s="49">
        <v>12536</v>
      </c>
      <c r="J16" s="49">
        <v>263651</v>
      </c>
      <c r="K16" s="49">
        <v>258646</v>
      </c>
      <c r="L16" s="63">
        <v>-11016</v>
      </c>
      <c r="M16" s="69">
        <v>96642</v>
      </c>
    </row>
    <row r="17" spans="1:13" ht="16.5" customHeight="1" x14ac:dyDescent="0.25">
      <c r="A17" s="47">
        <v>5104</v>
      </c>
      <c r="B17" s="48" t="s">
        <v>22</v>
      </c>
      <c r="C17" s="77">
        <f t="shared" si="0"/>
        <v>305191</v>
      </c>
      <c r="D17" s="72">
        <f t="shared" si="2"/>
        <v>42586</v>
      </c>
      <c r="E17" s="49">
        <f>IFERROR(VLOOKUP(B17,[2]Subs!$B$21:$E$256,3,0),0)</f>
        <v>19750</v>
      </c>
      <c r="F17" s="63">
        <f>IFERROR(VLOOKUP(B17,[2]Subs!$B$21:$E$256,4,0),0)</f>
        <v>22836</v>
      </c>
      <c r="G17" s="81">
        <v>348849</v>
      </c>
      <c r="H17" s="72">
        <f t="shared" si="1"/>
        <v>-86394</v>
      </c>
      <c r="I17" s="49">
        <v>1729</v>
      </c>
      <c r="J17" s="49">
        <v>-18311</v>
      </c>
      <c r="K17" s="49">
        <v>-19124</v>
      </c>
      <c r="L17" s="63">
        <v>-50688</v>
      </c>
      <c r="M17" s="69">
        <v>150</v>
      </c>
    </row>
    <row r="18" spans="1:13" ht="16.5" customHeight="1" x14ac:dyDescent="0.25">
      <c r="A18" s="47">
        <v>5105</v>
      </c>
      <c r="B18" s="48" t="s">
        <v>23</v>
      </c>
      <c r="C18" s="77">
        <f t="shared" si="0"/>
        <v>-36328</v>
      </c>
      <c r="D18" s="72">
        <f t="shared" si="2"/>
        <v>-37334</v>
      </c>
      <c r="E18" s="49">
        <f>IFERROR(VLOOKUP(B18,[2]Subs!$B$21:$E$256,3,0),0)</f>
        <v>0</v>
      </c>
      <c r="F18" s="63">
        <f>IFERROR(VLOOKUP(B18,[2]Subs!$B$21:$E$256,4,0),0)</f>
        <v>-37334</v>
      </c>
      <c r="G18" s="81">
        <v>26909</v>
      </c>
      <c r="H18" s="72">
        <f t="shared" si="1"/>
        <v>-25903</v>
      </c>
      <c r="I18" s="49">
        <v>-1245</v>
      </c>
      <c r="J18" s="49">
        <v>-7711</v>
      </c>
      <c r="K18" s="49">
        <v>-7758</v>
      </c>
      <c r="L18" s="63">
        <v>-9189</v>
      </c>
      <c r="M18" s="69">
        <v>0</v>
      </c>
    </row>
    <row r="19" spans="1:13" ht="16.5" customHeight="1" x14ac:dyDescent="0.25">
      <c r="A19" s="47">
        <v>5106</v>
      </c>
      <c r="B19" s="48" t="s">
        <v>24</v>
      </c>
      <c r="C19" s="77">
        <f t="shared" si="0"/>
        <v>24612</v>
      </c>
      <c r="D19" s="72">
        <f t="shared" si="2"/>
        <v>-13142</v>
      </c>
      <c r="E19" s="49">
        <f>IFERROR(VLOOKUP(B19,[2]Subs!$B$21:$E$256,3,0),0)</f>
        <v>0</v>
      </c>
      <c r="F19" s="63">
        <f>IFERROR(VLOOKUP(B19,[2]Subs!$B$21:$E$256,4,0),0)</f>
        <v>-13142</v>
      </c>
      <c r="G19" s="81">
        <v>29863</v>
      </c>
      <c r="H19" s="72">
        <f t="shared" si="1"/>
        <v>7891</v>
      </c>
      <c r="I19" s="49">
        <v>509</v>
      </c>
      <c r="J19" s="49">
        <v>-964</v>
      </c>
      <c r="K19" s="49">
        <v>3773</v>
      </c>
      <c r="L19" s="63">
        <v>4573</v>
      </c>
      <c r="M19" s="69">
        <v>0</v>
      </c>
    </row>
    <row r="20" spans="1:13" ht="16.5" customHeight="1" x14ac:dyDescent="0.25">
      <c r="A20" s="47">
        <v>5107</v>
      </c>
      <c r="B20" s="48" t="s">
        <v>25</v>
      </c>
      <c r="C20" s="77">
        <f t="shared" si="0"/>
        <v>366871</v>
      </c>
      <c r="D20" s="72">
        <f t="shared" si="2"/>
        <v>29509</v>
      </c>
      <c r="E20" s="49">
        <f>IFERROR(VLOOKUP(B20,[2]Subs!$B$21:$E$256,3,0),0)</f>
        <v>22140</v>
      </c>
      <c r="F20" s="63">
        <f>IFERROR(VLOOKUP(B20,[2]Subs!$B$21:$E$256,4,0),0)</f>
        <v>7369</v>
      </c>
      <c r="G20" s="81">
        <v>277856</v>
      </c>
      <c r="H20" s="72">
        <f t="shared" si="1"/>
        <v>59356</v>
      </c>
      <c r="I20" s="49">
        <v>-2821</v>
      </c>
      <c r="J20" s="49">
        <v>-34296</v>
      </c>
      <c r="K20" s="49">
        <v>-70176</v>
      </c>
      <c r="L20" s="63">
        <v>166649</v>
      </c>
      <c r="M20" s="69">
        <v>150</v>
      </c>
    </row>
    <row r="21" spans="1:13" ht="16.5" customHeight="1" x14ac:dyDescent="0.25">
      <c r="A21" s="47">
        <v>5108</v>
      </c>
      <c r="B21" s="48" t="s">
        <v>26</v>
      </c>
      <c r="C21" s="77">
        <f t="shared" si="0"/>
        <v>228004</v>
      </c>
      <c r="D21" s="72">
        <f t="shared" si="2"/>
        <v>0</v>
      </c>
      <c r="E21" s="49">
        <f>IFERROR(VLOOKUP(B21,[2]Subs!$B$21:$E$256,3,0),0)</f>
        <v>0</v>
      </c>
      <c r="F21" s="63">
        <f>IFERROR(VLOOKUP(B21,[2]Subs!$B$21:$E$256,4,0),0)</f>
        <v>0</v>
      </c>
      <c r="G21" s="81">
        <v>143887</v>
      </c>
      <c r="H21" s="72">
        <f t="shared" si="1"/>
        <v>83967</v>
      </c>
      <c r="I21" s="49">
        <v>4460</v>
      </c>
      <c r="J21" s="49">
        <v>10937</v>
      </c>
      <c r="K21" s="49">
        <v>12614</v>
      </c>
      <c r="L21" s="63">
        <v>55956</v>
      </c>
      <c r="M21" s="69">
        <v>150</v>
      </c>
    </row>
    <row r="22" spans="1:13" ht="16.5" customHeight="1" x14ac:dyDescent="0.25">
      <c r="A22" s="47">
        <v>5109</v>
      </c>
      <c r="B22" s="48" t="s">
        <v>27</v>
      </c>
      <c r="C22" s="77">
        <f t="shared" si="0"/>
        <v>27846</v>
      </c>
      <c r="D22" s="72">
        <f t="shared" si="2"/>
        <v>-70283</v>
      </c>
      <c r="E22" s="49">
        <f>IFERROR(VLOOKUP(B22,[2]Subs!$B$21:$E$256,3,0),0)</f>
        <v>6701</v>
      </c>
      <c r="F22" s="63">
        <f>IFERROR(VLOOKUP(B22,[2]Subs!$B$21:$E$256,4,0),0)</f>
        <v>-76984</v>
      </c>
      <c r="G22" s="81">
        <v>158750</v>
      </c>
      <c r="H22" s="72">
        <f t="shared" si="1"/>
        <v>-61620</v>
      </c>
      <c r="I22" s="49">
        <v>-1757</v>
      </c>
      <c r="J22" s="49">
        <v>-11972</v>
      </c>
      <c r="K22" s="49">
        <v>-18957</v>
      </c>
      <c r="L22" s="63">
        <v>-28934</v>
      </c>
      <c r="M22" s="69">
        <v>999</v>
      </c>
    </row>
    <row r="23" spans="1:13" ht="16.5" customHeight="1" x14ac:dyDescent="0.25">
      <c r="A23" s="47">
        <v>5110</v>
      </c>
      <c r="B23" s="48" t="s">
        <v>28</v>
      </c>
      <c r="C23" s="77">
        <f t="shared" si="0"/>
        <v>51761</v>
      </c>
      <c r="D23" s="72">
        <f t="shared" si="2"/>
        <v>13788</v>
      </c>
      <c r="E23" s="49">
        <f>IFERROR(VLOOKUP(B23,[2]Subs!$B$21:$E$256,3,0),0)</f>
        <v>0</v>
      </c>
      <c r="F23" s="63">
        <f>IFERROR(VLOOKUP(B23,[2]Subs!$B$21:$E$256,4,0),0)</f>
        <v>13788</v>
      </c>
      <c r="G23" s="81">
        <v>40796</v>
      </c>
      <c r="H23" s="72">
        <f t="shared" si="1"/>
        <v>-2823</v>
      </c>
      <c r="I23" s="49">
        <v>-1422</v>
      </c>
      <c r="J23" s="49">
        <v>8314</v>
      </c>
      <c r="K23" s="49">
        <v>-12564</v>
      </c>
      <c r="L23" s="63">
        <v>2849</v>
      </c>
      <c r="M23" s="69">
        <v>0</v>
      </c>
    </row>
    <row r="24" spans="1:13" ht="16.5" customHeight="1" x14ac:dyDescent="0.25">
      <c r="A24" s="47">
        <v>5111</v>
      </c>
      <c r="B24" s="48" t="s">
        <v>29</v>
      </c>
      <c r="C24" s="77">
        <f t="shared" si="0"/>
        <v>35092</v>
      </c>
      <c r="D24" s="72">
        <f t="shared" si="2"/>
        <v>-9825</v>
      </c>
      <c r="E24" s="49">
        <f>IFERROR(VLOOKUP(B24,[2]Subs!$B$21:$E$256,3,0),0)</f>
        <v>0</v>
      </c>
      <c r="F24" s="63">
        <f>IFERROR(VLOOKUP(B24,[2]Subs!$B$21:$E$256,4,0),0)</f>
        <v>-9825</v>
      </c>
      <c r="G24" s="81">
        <v>59796</v>
      </c>
      <c r="H24" s="72">
        <f t="shared" si="1"/>
        <v>-14879</v>
      </c>
      <c r="I24" s="49">
        <v>616</v>
      </c>
      <c r="J24" s="49">
        <v>-4309</v>
      </c>
      <c r="K24" s="49">
        <v>-3769</v>
      </c>
      <c r="L24" s="63">
        <v>-7417</v>
      </c>
      <c r="M24" s="69">
        <v>0</v>
      </c>
    </row>
    <row r="25" spans="1:13" ht="16.5" customHeight="1" x14ac:dyDescent="0.25">
      <c r="A25" s="47">
        <v>5112</v>
      </c>
      <c r="B25" s="48" t="s">
        <v>30</v>
      </c>
      <c r="C25" s="77">
        <f t="shared" si="0"/>
        <v>91467</v>
      </c>
      <c r="D25" s="72">
        <f t="shared" si="2"/>
        <v>62894</v>
      </c>
      <c r="E25" s="49">
        <f>IFERROR(VLOOKUP(B25,[2]Subs!$B$21:$E$256,3,0),0)</f>
        <v>0</v>
      </c>
      <c r="F25" s="63">
        <f>IFERROR(VLOOKUP(B25,[2]Subs!$B$21:$E$256,4,0),0)</f>
        <v>62894</v>
      </c>
      <c r="G25" s="81">
        <v>7650</v>
      </c>
      <c r="H25" s="72">
        <f t="shared" si="1"/>
        <v>20923</v>
      </c>
      <c r="I25" s="49">
        <v>-357</v>
      </c>
      <c r="J25" s="49">
        <v>106</v>
      </c>
      <c r="K25" s="49">
        <v>5606</v>
      </c>
      <c r="L25" s="63">
        <v>15568</v>
      </c>
      <c r="M25" s="69">
        <v>0</v>
      </c>
    </row>
    <row r="26" spans="1:13" ht="16.5" customHeight="1" x14ac:dyDescent="0.25">
      <c r="A26" s="47">
        <v>5113</v>
      </c>
      <c r="B26" s="48" t="s">
        <v>31</v>
      </c>
      <c r="C26" s="77">
        <f t="shared" si="0"/>
        <v>39419</v>
      </c>
      <c r="D26" s="72">
        <f t="shared" si="2"/>
        <v>19670</v>
      </c>
      <c r="E26" s="49">
        <f>IFERROR(VLOOKUP(B26,[2]Subs!$B$21:$E$256,3,0),0)</f>
        <v>0</v>
      </c>
      <c r="F26" s="63">
        <f>IFERROR(VLOOKUP(B26,[2]Subs!$B$21:$E$256,4,0),0)</f>
        <v>19670</v>
      </c>
      <c r="G26" s="81">
        <v>24014</v>
      </c>
      <c r="H26" s="72">
        <f t="shared" si="1"/>
        <v>-4265</v>
      </c>
      <c r="I26" s="49">
        <v>-534</v>
      </c>
      <c r="J26" s="49">
        <v>9550</v>
      </c>
      <c r="K26" s="49">
        <v>-6939</v>
      </c>
      <c r="L26" s="63">
        <v>-6342</v>
      </c>
      <c r="M26" s="69">
        <v>0</v>
      </c>
    </row>
    <row r="27" spans="1:13" ht="16.5" customHeight="1" x14ac:dyDescent="0.25">
      <c r="A27" s="47">
        <v>5114</v>
      </c>
      <c r="B27" s="48" t="s">
        <v>32</v>
      </c>
      <c r="C27" s="77">
        <f t="shared" si="0"/>
        <v>77847</v>
      </c>
      <c r="D27" s="72">
        <f t="shared" si="2"/>
        <v>0</v>
      </c>
      <c r="E27" s="49">
        <f>IFERROR(VLOOKUP(B27,[2]Subs!$B$21:$E$256,3,0),0)</f>
        <v>0</v>
      </c>
      <c r="F27" s="63">
        <f>IFERROR(VLOOKUP(B27,[2]Subs!$B$21:$E$256,4,0),0)</f>
        <v>0</v>
      </c>
      <c r="G27" s="81">
        <v>87977</v>
      </c>
      <c r="H27" s="72">
        <f t="shared" si="1"/>
        <v>-10130</v>
      </c>
      <c r="I27" s="49">
        <v>-415</v>
      </c>
      <c r="J27" s="49">
        <v>-2510</v>
      </c>
      <c r="K27" s="49">
        <v>-3138</v>
      </c>
      <c r="L27" s="63">
        <v>-4067</v>
      </c>
      <c r="M27" s="69">
        <v>0</v>
      </c>
    </row>
    <row r="28" spans="1:13" ht="16.5" customHeight="1" x14ac:dyDescent="0.25">
      <c r="A28" s="47"/>
      <c r="B28" s="48"/>
      <c r="C28" s="66">
        <f t="shared" ref="C28:G28" si="3">SUM(C14:C27)</f>
        <v>2641402</v>
      </c>
      <c r="D28" s="73">
        <f t="shared" si="3"/>
        <v>475048</v>
      </c>
      <c r="E28" s="50">
        <f>SUM(E14:E27)</f>
        <v>371512</v>
      </c>
      <c r="F28" s="64">
        <f>SUM(F14:F27)</f>
        <v>103536</v>
      </c>
      <c r="G28" s="82">
        <f t="shared" si="3"/>
        <v>1552849</v>
      </c>
      <c r="H28" s="73">
        <f t="shared" ref="H28" si="4">SUM(H14:H27)</f>
        <v>515414</v>
      </c>
      <c r="I28" s="50">
        <v>19347</v>
      </c>
      <c r="J28" s="50">
        <v>204387</v>
      </c>
      <c r="K28" s="50">
        <v>123745</v>
      </c>
      <c r="L28" s="64">
        <v>167935</v>
      </c>
      <c r="M28" s="121">
        <f>SUM(M14:M27)</f>
        <v>98091</v>
      </c>
    </row>
    <row r="29" spans="1:13" ht="16.5" customHeight="1" x14ac:dyDescent="0.3">
      <c r="A29" s="51"/>
      <c r="B29" s="52" t="s">
        <v>33</v>
      </c>
      <c r="C29" s="78"/>
      <c r="D29" s="75"/>
      <c r="E29" s="49">
        <f>IFERROR(VLOOKUP(B29,[2]Subs!$B$21:$E$256,3,0),0)</f>
        <v>0</v>
      </c>
      <c r="F29" s="63">
        <f>IFERROR(VLOOKUP(B29,[2]Subs!$B$21:$E$256,4,0),0)</f>
        <v>0</v>
      </c>
      <c r="G29" s="83"/>
      <c r="H29" s="72">
        <f t="shared" ref="H29:H42" si="5">+I29+J29+K29+L29</f>
        <v>0</v>
      </c>
      <c r="I29" s="46">
        <v>0</v>
      </c>
      <c r="J29" s="49">
        <v>0</v>
      </c>
      <c r="K29" s="49">
        <v>0</v>
      </c>
      <c r="L29" s="63">
        <v>0</v>
      </c>
      <c r="M29" s="70"/>
    </row>
    <row r="30" spans="1:13" ht="16.5" customHeight="1" x14ac:dyDescent="0.25">
      <c r="A30" s="47">
        <v>5201</v>
      </c>
      <c r="B30" s="53" t="s">
        <v>34</v>
      </c>
      <c r="C30" s="77">
        <f t="shared" ref="C30:C42" si="6">+D30+G30+H30+M30</f>
        <v>301933</v>
      </c>
      <c r="D30" s="72">
        <f t="shared" si="2"/>
        <v>0</v>
      </c>
      <c r="E30" s="49">
        <f>IFERROR(VLOOKUP(B30,[2]Subs!$B$21:$E$256,3,0),0)</f>
        <v>0</v>
      </c>
      <c r="F30" s="63">
        <f>IFERROR(VLOOKUP(B30,[2]Subs!$B$21:$E$256,4,0),0)</f>
        <v>0</v>
      </c>
      <c r="G30" s="81">
        <v>315754</v>
      </c>
      <c r="H30" s="72">
        <f t="shared" si="5"/>
        <v>-13821</v>
      </c>
      <c r="I30" s="49">
        <v>-768</v>
      </c>
      <c r="J30" s="49">
        <v>59225</v>
      </c>
      <c r="K30" s="49">
        <v>-29061</v>
      </c>
      <c r="L30" s="63">
        <v>-43217</v>
      </c>
      <c r="M30" s="69">
        <v>0</v>
      </c>
    </row>
    <row r="31" spans="1:13" ht="16.5" customHeight="1" x14ac:dyDescent="0.25">
      <c r="A31" s="47">
        <v>5202</v>
      </c>
      <c r="B31" s="53" t="s">
        <v>35</v>
      </c>
      <c r="C31" s="77">
        <f t="shared" si="6"/>
        <v>4439006</v>
      </c>
      <c r="D31" s="72">
        <f t="shared" si="2"/>
        <v>2357014</v>
      </c>
      <c r="E31" s="49">
        <f>IFERROR(VLOOKUP(B31,[2]Subs!$B$21:$E$256,3,0),0)</f>
        <v>2357014</v>
      </c>
      <c r="F31" s="63">
        <f>IFERROR(VLOOKUP(B31,[2]Subs!$B$21:$E$256,4,0),0)</f>
        <v>0</v>
      </c>
      <c r="G31" s="81">
        <v>107222</v>
      </c>
      <c r="H31" s="72">
        <f t="shared" si="5"/>
        <v>1456152</v>
      </c>
      <c r="I31" s="49">
        <v>11528</v>
      </c>
      <c r="J31" s="49">
        <v>697204</v>
      </c>
      <c r="K31" s="49">
        <v>943578</v>
      </c>
      <c r="L31" s="63">
        <v>-196158</v>
      </c>
      <c r="M31" s="69">
        <v>518618</v>
      </c>
    </row>
    <row r="32" spans="1:13" ht="16.5" customHeight="1" x14ac:dyDescent="0.25">
      <c r="A32" s="47">
        <v>5203</v>
      </c>
      <c r="B32" s="53" t="s">
        <v>36</v>
      </c>
      <c r="C32" s="77">
        <f t="shared" si="6"/>
        <v>43058</v>
      </c>
      <c r="D32" s="72">
        <f t="shared" si="2"/>
        <v>0</v>
      </c>
      <c r="E32" s="49">
        <f>IFERROR(VLOOKUP(B32,[2]Subs!$B$21:$E$256,3,0),0)</f>
        <v>0</v>
      </c>
      <c r="F32" s="63">
        <f>IFERROR(VLOOKUP(B32,[2]Subs!$B$21:$E$256,4,0),0)</f>
        <v>0</v>
      </c>
      <c r="G32" s="81">
        <v>34193</v>
      </c>
      <c r="H32" s="72">
        <f t="shared" si="5"/>
        <v>8865</v>
      </c>
      <c r="I32" s="49">
        <v>-534</v>
      </c>
      <c r="J32" s="49">
        <v>-1527</v>
      </c>
      <c r="K32" s="49">
        <v>-4623</v>
      </c>
      <c r="L32" s="63">
        <v>15549</v>
      </c>
      <c r="M32" s="69">
        <v>0</v>
      </c>
    </row>
    <row r="33" spans="1:13" ht="16.5" customHeight="1" x14ac:dyDescent="0.25">
      <c r="A33" s="47">
        <v>5204</v>
      </c>
      <c r="B33" s="53" t="s">
        <v>37</v>
      </c>
      <c r="C33" s="77">
        <f t="shared" si="6"/>
        <v>410574</v>
      </c>
      <c r="D33" s="72">
        <f t="shared" si="2"/>
        <v>27309</v>
      </c>
      <c r="E33" s="49">
        <f>IFERROR(VLOOKUP(B33,[2]Subs!$B$21:$E$256,3,0),0)</f>
        <v>25974</v>
      </c>
      <c r="F33" s="63">
        <f>IFERROR(VLOOKUP(B33,[2]Subs!$B$21:$E$256,4,0),0)</f>
        <v>1335</v>
      </c>
      <c r="G33" s="81">
        <v>257380</v>
      </c>
      <c r="H33" s="72">
        <f t="shared" si="5"/>
        <v>118203</v>
      </c>
      <c r="I33" s="49">
        <v>-746</v>
      </c>
      <c r="J33" s="49">
        <v>6896</v>
      </c>
      <c r="K33" s="49">
        <v>151726</v>
      </c>
      <c r="L33" s="63">
        <v>-39673</v>
      </c>
      <c r="M33" s="69">
        <v>7682</v>
      </c>
    </row>
    <row r="34" spans="1:13" ht="16.5" customHeight="1" x14ac:dyDescent="0.25">
      <c r="A34" s="47">
        <v>5205</v>
      </c>
      <c r="B34" s="53" t="s">
        <v>38</v>
      </c>
      <c r="C34" s="77">
        <f t="shared" si="6"/>
        <v>61385</v>
      </c>
      <c r="D34" s="72">
        <f t="shared" si="2"/>
        <v>9031</v>
      </c>
      <c r="E34" s="49">
        <f>IFERROR(VLOOKUP(B34,[2]Subs!$B$21:$E$256,3,0),0)</f>
        <v>0</v>
      </c>
      <c r="F34" s="63">
        <f>IFERROR(VLOOKUP(B34,[2]Subs!$B$21:$E$256,4,0),0)</f>
        <v>9031</v>
      </c>
      <c r="G34" s="81">
        <v>50625</v>
      </c>
      <c r="H34" s="72">
        <f t="shared" si="5"/>
        <v>1729</v>
      </c>
      <c r="I34" s="49">
        <v>-177</v>
      </c>
      <c r="J34" s="49">
        <v>-859</v>
      </c>
      <c r="K34" s="49">
        <v>-1821</v>
      </c>
      <c r="L34" s="63">
        <v>4586</v>
      </c>
      <c r="M34" s="69">
        <v>0</v>
      </c>
    </row>
    <row r="35" spans="1:13" ht="16.5" customHeight="1" x14ac:dyDescent="0.25">
      <c r="A35" s="47">
        <v>5206</v>
      </c>
      <c r="B35" s="53" t="s">
        <v>39</v>
      </c>
      <c r="C35" s="77">
        <f t="shared" si="6"/>
        <v>100132</v>
      </c>
      <c r="D35" s="72">
        <f t="shared" si="2"/>
        <v>0</v>
      </c>
      <c r="E35" s="49">
        <f>IFERROR(VLOOKUP(B35,[2]Subs!$B$21:$E$256,3,0),0)</f>
        <v>0</v>
      </c>
      <c r="F35" s="63">
        <f>IFERROR(VLOOKUP(B35,[2]Subs!$B$21:$E$256,4,0),0)</f>
        <v>0</v>
      </c>
      <c r="G35" s="81">
        <v>67031</v>
      </c>
      <c r="H35" s="72">
        <f t="shared" si="5"/>
        <v>16426</v>
      </c>
      <c r="I35" s="49">
        <v>-1110</v>
      </c>
      <c r="J35" s="49">
        <v>2129</v>
      </c>
      <c r="K35" s="49">
        <v>44342</v>
      </c>
      <c r="L35" s="63">
        <v>-28935</v>
      </c>
      <c r="M35" s="69">
        <v>16675</v>
      </c>
    </row>
    <row r="36" spans="1:13" ht="16.5" customHeight="1" x14ac:dyDescent="0.25">
      <c r="A36" s="47">
        <v>5207</v>
      </c>
      <c r="B36" s="53" t="s">
        <v>40</v>
      </c>
      <c r="C36" s="77">
        <f t="shared" si="6"/>
        <v>147745</v>
      </c>
      <c r="D36" s="72">
        <f t="shared" si="2"/>
        <v>85323</v>
      </c>
      <c r="E36" s="49">
        <f>IFERROR(VLOOKUP(B36,[2]Subs!$B$21:$E$256,3,0),0)</f>
        <v>85323</v>
      </c>
      <c r="F36" s="63">
        <f>IFERROR(VLOOKUP(B36,[2]Subs!$B$21:$E$256,4,0),0)</f>
        <v>0</v>
      </c>
      <c r="G36" s="81">
        <v>81846</v>
      </c>
      <c r="H36" s="72">
        <f t="shared" si="5"/>
        <v>-28595</v>
      </c>
      <c r="I36" s="49">
        <v>-2617</v>
      </c>
      <c r="J36" s="49">
        <v>31499</v>
      </c>
      <c r="K36" s="49">
        <v>-16001</v>
      </c>
      <c r="L36" s="63">
        <v>-41476</v>
      </c>
      <c r="M36" s="69">
        <v>9171</v>
      </c>
    </row>
    <row r="37" spans="1:13" ht="16.5" customHeight="1" x14ac:dyDescent="0.25">
      <c r="A37" s="47">
        <v>5208</v>
      </c>
      <c r="B37" s="53" t="s">
        <v>41</v>
      </c>
      <c r="C37" s="77">
        <f t="shared" si="6"/>
        <v>20653</v>
      </c>
      <c r="D37" s="72">
        <f t="shared" si="2"/>
        <v>0</v>
      </c>
      <c r="E37" s="49">
        <f>IFERROR(VLOOKUP(B37,[2]Subs!$B$21:$E$256,3,0),0)</f>
        <v>0</v>
      </c>
      <c r="F37" s="63">
        <f>IFERROR(VLOOKUP(B37,[2]Subs!$B$21:$E$256,4,0),0)</f>
        <v>0</v>
      </c>
      <c r="G37" s="81">
        <v>27489</v>
      </c>
      <c r="H37" s="72">
        <f t="shared" si="5"/>
        <v>-6836</v>
      </c>
      <c r="I37" s="49">
        <v>-294</v>
      </c>
      <c r="J37" s="49">
        <v>-1849</v>
      </c>
      <c r="K37" s="49">
        <v>-1496</v>
      </c>
      <c r="L37" s="63">
        <v>-3197</v>
      </c>
      <c r="M37" s="69">
        <v>0</v>
      </c>
    </row>
    <row r="38" spans="1:13" ht="16.5" customHeight="1" x14ac:dyDescent="0.25">
      <c r="A38" s="54">
        <v>5209</v>
      </c>
      <c r="B38" s="55" t="s">
        <v>42</v>
      </c>
      <c r="C38" s="77">
        <f t="shared" si="6"/>
        <v>154597</v>
      </c>
      <c r="D38" s="72">
        <f t="shared" si="2"/>
        <v>0</v>
      </c>
      <c r="E38" s="49">
        <f>IFERROR(VLOOKUP(B38,[2]Subs!$B$21:$E$256,3,0),0)</f>
        <v>0</v>
      </c>
      <c r="F38" s="63">
        <f>IFERROR(VLOOKUP(B38,[2]Subs!$B$21:$E$256,4,0),0)</f>
        <v>0</v>
      </c>
      <c r="G38" s="81">
        <v>184532</v>
      </c>
      <c r="H38" s="72">
        <f t="shared" si="5"/>
        <v>-29935</v>
      </c>
      <c r="I38" s="49">
        <v>-1423</v>
      </c>
      <c r="J38" s="49">
        <v>-9587</v>
      </c>
      <c r="K38" s="49">
        <v>-8027</v>
      </c>
      <c r="L38" s="63">
        <v>-10898</v>
      </c>
      <c r="M38" s="69">
        <v>0</v>
      </c>
    </row>
    <row r="39" spans="1:13" ht="16.5" customHeight="1" x14ac:dyDescent="0.25">
      <c r="A39" s="54">
        <v>5210</v>
      </c>
      <c r="B39" s="55" t="s">
        <v>43</v>
      </c>
      <c r="C39" s="77">
        <f t="shared" si="6"/>
        <v>61761</v>
      </c>
      <c r="D39" s="72">
        <f t="shared" si="2"/>
        <v>-11100</v>
      </c>
      <c r="E39" s="49">
        <f>IFERROR(VLOOKUP(B39,[2]Subs!$B$21:$E$256,3,0),0)</f>
        <v>0</v>
      </c>
      <c r="F39" s="63">
        <f>IFERROR(VLOOKUP(B39,[2]Subs!$B$21:$E$256,4,0),0)</f>
        <v>-11100</v>
      </c>
      <c r="G39" s="81">
        <v>84538</v>
      </c>
      <c r="H39" s="72">
        <f t="shared" si="5"/>
        <v>-11677</v>
      </c>
      <c r="I39" s="49">
        <v>504</v>
      </c>
      <c r="J39" s="49">
        <v>-3988</v>
      </c>
      <c r="K39" s="49">
        <v>-3120</v>
      </c>
      <c r="L39" s="63">
        <v>-5073</v>
      </c>
      <c r="M39" s="69">
        <v>0</v>
      </c>
    </row>
    <row r="40" spans="1:13" ht="16.5" customHeight="1" x14ac:dyDescent="0.25">
      <c r="A40" s="47">
        <v>5211</v>
      </c>
      <c r="B40" s="53" t="s">
        <v>44</v>
      </c>
      <c r="C40" s="77">
        <f t="shared" si="6"/>
        <v>112057</v>
      </c>
      <c r="D40" s="72">
        <f t="shared" si="2"/>
        <v>10037</v>
      </c>
      <c r="E40" s="49">
        <f>IFERROR(VLOOKUP(B40,[2]Subs!$B$21:$E$256,3,0),0)</f>
        <v>-8199</v>
      </c>
      <c r="F40" s="63">
        <f>IFERROR(VLOOKUP(B40,[2]Subs!$B$21:$E$256,4,0),0)</f>
        <v>18236</v>
      </c>
      <c r="G40" s="81">
        <v>111574</v>
      </c>
      <c r="H40" s="72">
        <f t="shared" si="5"/>
        <v>-15696</v>
      </c>
      <c r="I40" s="49">
        <v>-368</v>
      </c>
      <c r="J40" s="49">
        <v>-4140</v>
      </c>
      <c r="K40" s="49">
        <v>-4667</v>
      </c>
      <c r="L40" s="63">
        <v>-6521</v>
      </c>
      <c r="M40" s="69">
        <v>6142</v>
      </c>
    </row>
    <row r="41" spans="1:13" ht="16.5" customHeight="1" x14ac:dyDescent="0.25">
      <c r="A41" s="47">
        <v>5212</v>
      </c>
      <c r="B41" s="53" t="s">
        <v>45</v>
      </c>
      <c r="C41" s="77">
        <f t="shared" si="6"/>
        <v>125424</v>
      </c>
      <c r="D41" s="72">
        <f t="shared" si="2"/>
        <v>0</v>
      </c>
      <c r="E41" s="49">
        <f>IFERROR(VLOOKUP(B41,[2]Subs!$B$21:$E$256,3,0),0)</f>
        <v>0</v>
      </c>
      <c r="F41" s="63">
        <f>IFERROR(VLOOKUP(B41,[2]Subs!$B$21:$E$256,4,0),0)</f>
        <v>0</v>
      </c>
      <c r="G41" s="81">
        <v>140105</v>
      </c>
      <c r="H41" s="72">
        <f t="shared" si="5"/>
        <v>-14681</v>
      </c>
      <c r="I41" s="49">
        <v>-368</v>
      </c>
      <c r="J41" s="49">
        <v>-4528</v>
      </c>
      <c r="K41" s="49">
        <v>-3966</v>
      </c>
      <c r="L41" s="63">
        <v>-5819</v>
      </c>
      <c r="M41" s="69">
        <v>0</v>
      </c>
    </row>
    <row r="42" spans="1:13" ht="16.5" customHeight="1" x14ac:dyDescent="0.25">
      <c r="A42" s="47">
        <v>5213</v>
      </c>
      <c r="B42" s="53" t="s">
        <v>46</v>
      </c>
      <c r="C42" s="77">
        <f t="shared" si="6"/>
        <v>76798</v>
      </c>
      <c r="D42" s="72">
        <f t="shared" si="2"/>
        <v>18467</v>
      </c>
      <c r="E42" s="49">
        <f>IFERROR(VLOOKUP(B42,[2]Subs!$B$21:$E$256,3,0),0)</f>
        <v>9854</v>
      </c>
      <c r="F42" s="63">
        <f>IFERROR(VLOOKUP(B42,[2]Subs!$B$21:$E$256,4,0),0)</f>
        <v>8613</v>
      </c>
      <c r="G42" s="81">
        <v>68975</v>
      </c>
      <c r="H42" s="72">
        <f t="shared" si="5"/>
        <v>-10644</v>
      </c>
      <c r="I42" s="49">
        <v>-294</v>
      </c>
      <c r="J42" s="49">
        <v>-2796</v>
      </c>
      <c r="K42" s="49">
        <v>-2860</v>
      </c>
      <c r="L42" s="63">
        <v>-4694</v>
      </c>
      <c r="M42" s="69">
        <v>0</v>
      </c>
    </row>
    <row r="43" spans="1:13" ht="16.5" customHeight="1" x14ac:dyDescent="0.25">
      <c r="A43" s="47"/>
      <c r="B43" s="53"/>
      <c r="C43" s="66">
        <f t="shared" ref="C43:G43" si="7">SUM(C30:C42)</f>
        <v>6055123</v>
      </c>
      <c r="D43" s="73">
        <f t="shared" si="7"/>
        <v>2496081</v>
      </c>
      <c r="E43" s="50">
        <f>SUM(E30:E42)</f>
        <v>2469966</v>
      </c>
      <c r="F43" s="64">
        <f>SUM(F30:F42)</f>
        <v>26115</v>
      </c>
      <c r="G43" s="82">
        <f t="shared" si="7"/>
        <v>1531264</v>
      </c>
      <c r="H43" s="73">
        <f t="shared" ref="H43" si="8">SUM(H30:H42)</f>
        <v>1469490</v>
      </c>
      <c r="I43" s="50">
        <v>3333</v>
      </c>
      <c r="J43" s="50">
        <v>767679</v>
      </c>
      <c r="K43" s="50">
        <v>1064004</v>
      </c>
      <c r="L43" s="64">
        <v>-365526</v>
      </c>
      <c r="M43" s="121">
        <f>SUM(M30:M42)</f>
        <v>558288</v>
      </c>
    </row>
    <row r="44" spans="1:13" ht="16.5" customHeight="1" x14ac:dyDescent="0.3">
      <c r="A44" s="51"/>
      <c r="B44" s="52" t="s">
        <v>47</v>
      </c>
      <c r="C44" s="78"/>
      <c r="D44" s="75"/>
      <c r="E44" s="49">
        <f>IFERROR(VLOOKUP(B44,[2]Subs!$B$21:$E$256,3,0),0)</f>
        <v>0</v>
      </c>
      <c r="F44" s="63">
        <f>IFERROR(VLOOKUP(B44,[2]Subs!$B$21:$E$256,4,0),0)</f>
        <v>0</v>
      </c>
      <c r="G44" s="83"/>
      <c r="H44" s="72">
        <f t="shared" ref="H44:H56" si="9">+I44+J44+K44+L44</f>
        <v>0</v>
      </c>
      <c r="I44" s="46">
        <v>0</v>
      </c>
      <c r="J44" s="49">
        <v>0</v>
      </c>
      <c r="K44" s="49">
        <v>0</v>
      </c>
      <c r="L44" s="63">
        <v>0</v>
      </c>
      <c r="M44" s="70"/>
    </row>
    <row r="45" spans="1:13" ht="16.5" customHeight="1" x14ac:dyDescent="0.25">
      <c r="A45" s="47">
        <v>5301</v>
      </c>
      <c r="B45" s="53" t="s">
        <v>48</v>
      </c>
      <c r="C45" s="77">
        <f t="shared" ref="C45:C56" si="10">+D45+G45+H45+M45</f>
        <v>114121</v>
      </c>
      <c r="D45" s="72">
        <f t="shared" si="2"/>
        <v>0</v>
      </c>
      <c r="E45" s="49">
        <f>IFERROR(VLOOKUP(B45,[2]Subs!$B$21:$E$256,3,0),0)</f>
        <v>0</v>
      </c>
      <c r="F45" s="63">
        <f>IFERROR(VLOOKUP(B45,[2]Subs!$B$21:$E$256,4,0),0)</f>
        <v>0</v>
      </c>
      <c r="G45" s="81">
        <v>123762</v>
      </c>
      <c r="H45" s="72">
        <f t="shared" si="9"/>
        <v>-9641</v>
      </c>
      <c r="I45" s="49">
        <v>-356</v>
      </c>
      <c r="J45" s="49">
        <v>-2358</v>
      </c>
      <c r="K45" s="49">
        <v>-3796</v>
      </c>
      <c r="L45" s="63">
        <v>-3131</v>
      </c>
      <c r="M45" s="69">
        <v>0</v>
      </c>
    </row>
    <row r="46" spans="1:13" ht="16.5" customHeight="1" x14ac:dyDescent="0.25">
      <c r="A46" s="47">
        <v>5302</v>
      </c>
      <c r="B46" s="53" t="s">
        <v>49</v>
      </c>
      <c r="C46" s="77">
        <f t="shared" si="10"/>
        <v>94281</v>
      </c>
      <c r="D46" s="72">
        <f t="shared" si="2"/>
        <v>0</v>
      </c>
      <c r="E46" s="49">
        <f>IFERROR(VLOOKUP(B46,[2]Subs!$B$21:$E$256,3,0),0)</f>
        <v>0</v>
      </c>
      <c r="F46" s="63">
        <f>IFERROR(VLOOKUP(B46,[2]Subs!$B$21:$E$256,4,0),0)</f>
        <v>0</v>
      </c>
      <c r="G46" s="81">
        <v>39176</v>
      </c>
      <c r="H46" s="72">
        <f t="shared" si="9"/>
        <v>55105</v>
      </c>
      <c r="I46" s="49">
        <v>1503</v>
      </c>
      <c r="J46" s="49">
        <v>-18812</v>
      </c>
      <c r="K46" s="49">
        <v>39062</v>
      </c>
      <c r="L46" s="63">
        <v>33352</v>
      </c>
      <c r="M46" s="69">
        <v>0</v>
      </c>
    </row>
    <row r="47" spans="1:13" ht="16.5" customHeight="1" x14ac:dyDescent="0.25">
      <c r="A47" s="47">
        <v>5303</v>
      </c>
      <c r="B47" s="53" t="s">
        <v>50</v>
      </c>
      <c r="C47" s="77">
        <f t="shared" si="10"/>
        <v>37807</v>
      </c>
      <c r="D47" s="72">
        <f t="shared" si="2"/>
        <v>0</v>
      </c>
      <c r="E47" s="49">
        <f>IFERROR(VLOOKUP(B47,[2]Subs!$B$21:$E$256,3,0),0)</f>
        <v>0</v>
      </c>
      <c r="F47" s="63">
        <f>IFERROR(VLOOKUP(B47,[2]Subs!$B$21:$E$256,4,0),0)</f>
        <v>0</v>
      </c>
      <c r="G47" s="81">
        <v>42654</v>
      </c>
      <c r="H47" s="72">
        <f t="shared" si="9"/>
        <v>-4847</v>
      </c>
      <c r="I47" s="49">
        <v>-178</v>
      </c>
      <c r="J47" s="49">
        <v>-2924</v>
      </c>
      <c r="K47" s="49">
        <v>-2821</v>
      </c>
      <c r="L47" s="63">
        <v>1076</v>
      </c>
      <c r="M47" s="69">
        <v>0</v>
      </c>
    </row>
    <row r="48" spans="1:13" s="20" customFormat="1" ht="16.5" customHeight="1" x14ac:dyDescent="0.25">
      <c r="A48" s="54">
        <v>5304</v>
      </c>
      <c r="B48" s="55" t="s">
        <v>51</v>
      </c>
      <c r="C48" s="77">
        <f t="shared" si="10"/>
        <v>62268</v>
      </c>
      <c r="D48" s="72">
        <f t="shared" si="2"/>
        <v>0</v>
      </c>
      <c r="E48" s="49"/>
      <c r="F48" s="63">
        <f>IFERROR(VLOOKUP(B48,[2]Subs!$B$21:$E$256,4,0),0)</f>
        <v>0</v>
      </c>
      <c r="G48" s="81">
        <v>65387</v>
      </c>
      <c r="H48" s="72">
        <f t="shared" si="9"/>
        <v>-3119</v>
      </c>
      <c r="I48" s="49">
        <v>-178</v>
      </c>
      <c r="J48" s="49">
        <v>-816</v>
      </c>
      <c r="K48" s="49">
        <v>-877</v>
      </c>
      <c r="L48" s="63">
        <v>-1248</v>
      </c>
      <c r="M48" s="69">
        <v>0</v>
      </c>
    </row>
    <row r="49" spans="1:13" s="20" customFormat="1" ht="16.5" customHeight="1" x14ac:dyDescent="0.25">
      <c r="A49" s="54">
        <v>5305</v>
      </c>
      <c r="B49" s="55" t="s">
        <v>52</v>
      </c>
      <c r="C49" s="77">
        <f t="shared" si="10"/>
        <v>4871682</v>
      </c>
      <c r="D49" s="72">
        <f t="shared" si="2"/>
        <v>2737892</v>
      </c>
      <c r="E49" s="49">
        <f>IFERROR(VLOOKUP(B49,[2]Subs!$B$21:$E$256,3,0),0)</f>
        <v>2737892</v>
      </c>
      <c r="F49" s="63">
        <f>IFERROR(VLOOKUP(B49,[2]Subs!$B$21:$E$256,4,0),0)</f>
        <v>0</v>
      </c>
      <c r="G49" s="81">
        <v>134790</v>
      </c>
      <c r="H49" s="72">
        <f t="shared" si="9"/>
        <v>1749086</v>
      </c>
      <c r="I49" s="49">
        <v>20631</v>
      </c>
      <c r="J49" s="49">
        <v>164894</v>
      </c>
      <c r="K49" s="49">
        <v>840038</v>
      </c>
      <c r="L49" s="63">
        <v>723523</v>
      </c>
      <c r="M49" s="69">
        <v>249914</v>
      </c>
    </row>
    <row r="50" spans="1:13" ht="16.5" customHeight="1" x14ac:dyDescent="0.25">
      <c r="A50" s="47">
        <v>5306</v>
      </c>
      <c r="B50" s="53" t="s">
        <v>53</v>
      </c>
      <c r="C50" s="77">
        <f t="shared" si="10"/>
        <v>60246</v>
      </c>
      <c r="D50" s="72">
        <f t="shared" si="2"/>
        <v>0</v>
      </c>
      <c r="E50" s="49">
        <f>IFERROR(VLOOKUP(B50,[2]Subs!$B$21:$E$256,3,0),0)</f>
        <v>0</v>
      </c>
      <c r="F50" s="63">
        <f>IFERROR(VLOOKUP(B50,[2]Subs!$B$21:$E$256,4,0),0)</f>
        <v>0</v>
      </c>
      <c r="G50" s="81">
        <v>63907</v>
      </c>
      <c r="H50" s="72">
        <f t="shared" si="9"/>
        <v>-3661</v>
      </c>
      <c r="I50" s="49">
        <v>90</v>
      </c>
      <c r="J50" s="49">
        <v>-862</v>
      </c>
      <c r="K50" s="49">
        <v>-737</v>
      </c>
      <c r="L50" s="63">
        <v>-2152</v>
      </c>
      <c r="M50" s="69">
        <v>0</v>
      </c>
    </row>
    <row r="51" spans="1:13" ht="16.5" customHeight="1" x14ac:dyDescent="0.25">
      <c r="A51" s="47">
        <v>5307</v>
      </c>
      <c r="B51" s="53" t="s">
        <v>54</v>
      </c>
      <c r="C51" s="77">
        <f t="shared" si="10"/>
        <v>135557</v>
      </c>
      <c r="D51" s="72">
        <f t="shared" si="2"/>
        <v>0</v>
      </c>
      <c r="E51" s="49">
        <f>IFERROR(VLOOKUP(B51,[2]Subs!$B$21:$E$256,3,0),0)</f>
        <v>0</v>
      </c>
      <c r="F51" s="63">
        <f>IFERROR(VLOOKUP(B51,[2]Subs!$B$21:$E$256,4,0),0)</f>
        <v>0</v>
      </c>
      <c r="G51" s="81">
        <v>145048</v>
      </c>
      <c r="H51" s="72">
        <f t="shared" si="9"/>
        <v>-9491</v>
      </c>
      <c r="I51" s="49">
        <v>-116</v>
      </c>
      <c r="J51" s="49">
        <v>-2599</v>
      </c>
      <c r="K51" s="49">
        <v>-2166</v>
      </c>
      <c r="L51" s="63">
        <v>-4610</v>
      </c>
      <c r="M51" s="69">
        <v>0</v>
      </c>
    </row>
    <row r="52" spans="1:13" ht="16.5" customHeight="1" x14ac:dyDescent="0.25">
      <c r="A52" s="47">
        <v>5308</v>
      </c>
      <c r="B52" s="53" t="s">
        <v>55</v>
      </c>
      <c r="C52" s="77">
        <f t="shared" si="10"/>
        <v>28355</v>
      </c>
      <c r="D52" s="72">
        <f t="shared" si="2"/>
        <v>-4657</v>
      </c>
      <c r="E52" s="49">
        <f>IFERROR(VLOOKUP(B52,[2]Subs!$B$21:$E$256,3,0),0)</f>
        <v>-4657</v>
      </c>
      <c r="F52" s="63">
        <f>IFERROR(VLOOKUP(B52,[2]Subs!$B$21:$E$256,4,0),0)</f>
        <v>0</v>
      </c>
      <c r="G52" s="81">
        <v>13901</v>
      </c>
      <c r="H52" s="72">
        <f t="shared" si="9"/>
        <v>19031</v>
      </c>
      <c r="I52" s="49">
        <v>-147</v>
      </c>
      <c r="J52" s="49">
        <v>2445</v>
      </c>
      <c r="K52" s="49">
        <v>19661</v>
      </c>
      <c r="L52" s="63">
        <v>-2928</v>
      </c>
      <c r="M52" s="69">
        <v>80</v>
      </c>
    </row>
    <row r="53" spans="1:13" ht="16.5" customHeight="1" x14ac:dyDescent="0.25">
      <c r="A53" s="47">
        <v>5309</v>
      </c>
      <c r="B53" s="53" t="s">
        <v>56</v>
      </c>
      <c r="C53" s="77">
        <f t="shared" si="10"/>
        <v>71486</v>
      </c>
      <c r="D53" s="72">
        <f t="shared" si="2"/>
        <v>5922</v>
      </c>
      <c r="E53" s="49">
        <f>IFERROR(VLOOKUP(B53,[2]Subs!$B$21:$E$256,3,0),0)</f>
        <v>0</v>
      </c>
      <c r="F53" s="63">
        <f>IFERROR(VLOOKUP(B53,[2]Subs!$B$21:$E$256,4,0),0)</f>
        <v>5922</v>
      </c>
      <c r="G53" s="81">
        <v>87812</v>
      </c>
      <c r="H53" s="72">
        <f t="shared" si="9"/>
        <v>-22248</v>
      </c>
      <c r="I53" s="49">
        <v>0</v>
      </c>
      <c r="J53" s="49">
        <v>-8044</v>
      </c>
      <c r="K53" s="49">
        <v>-6128</v>
      </c>
      <c r="L53" s="63">
        <v>-8076</v>
      </c>
      <c r="M53" s="69">
        <v>0</v>
      </c>
    </row>
    <row r="54" spans="1:13" ht="16.5" customHeight="1" x14ac:dyDescent="0.25">
      <c r="A54" s="47">
        <v>5310</v>
      </c>
      <c r="B54" s="53" t="s">
        <v>57</v>
      </c>
      <c r="C54" s="77">
        <f t="shared" si="10"/>
        <v>143361</v>
      </c>
      <c r="D54" s="72">
        <f t="shared" si="2"/>
        <v>0</v>
      </c>
      <c r="E54" s="49">
        <f>IFERROR(VLOOKUP(B54,[2]Subs!$B$21:$E$256,3,0),0)</f>
        <v>0</v>
      </c>
      <c r="F54" s="63">
        <f>IFERROR(VLOOKUP(B54,[2]Subs!$B$21:$E$256,4,0),0)</f>
        <v>0</v>
      </c>
      <c r="G54" s="81">
        <v>153130</v>
      </c>
      <c r="H54" s="72">
        <f t="shared" si="9"/>
        <v>-9769</v>
      </c>
      <c r="I54" s="49">
        <v>-572</v>
      </c>
      <c r="J54" s="49">
        <v>-3682</v>
      </c>
      <c r="K54" s="49">
        <v>-3563</v>
      </c>
      <c r="L54" s="63">
        <v>-1952</v>
      </c>
      <c r="M54" s="69">
        <v>0</v>
      </c>
    </row>
    <row r="55" spans="1:13" ht="16.5" customHeight="1" x14ac:dyDescent="0.25">
      <c r="A55" s="47">
        <v>5311</v>
      </c>
      <c r="B55" s="53" t="s">
        <v>58</v>
      </c>
      <c r="C55" s="77">
        <f t="shared" si="10"/>
        <v>190440</v>
      </c>
      <c r="D55" s="72">
        <f t="shared" si="2"/>
        <v>0</v>
      </c>
      <c r="E55" s="49">
        <f>IFERROR(VLOOKUP(B55,[2]Subs!$B$21:$E$256,3,0),0)</f>
        <v>0</v>
      </c>
      <c r="F55" s="63">
        <f>IFERROR(VLOOKUP(B55,[2]Subs!$B$21:$E$256,4,0),0)</f>
        <v>0</v>
      </c>
      <c r="G55" s="81">
        <v>182995</v>
      </c>
      <c r="H55" s="72">
        <f t="shared" si="9"/>
        <v>7365</v>
      </c>
      <c r="I55" s="49">
        <v>59</v>
      </c>
      <c r="J55" s="49">
        <v>26989</v>
      </c>
      <c r="K55" s="49">
        <v>-7686</v>
      </c>
      <c r="L55" s="63">
        <v>-11997</v>
      </c>
      <c r="M55" s="69">
        <v>80</v>
      </c>
    </row>
    <row r="56" spans="1:13" ht="16.5" customHeight="1" x14ac:dyDescent="0.25">
      <c r="A56" s="47">
        <v>5312</v>
      </c>
      <c r="B56" s="53" t="s">
        <v>59</v>
      </c>
      <c r="C56" s="77">
        <f t="shared" si="10"/>
        <v>105694</v>
      </c>
      <c r="D56" s="72">
        <f t="shared" si="2"/>
        <v>0</v>
      </c>
      <c r="E56" s="49">
        <f>IFERROR(VLOOKUP(B56,[2]Subs!$B$21:$E$256,3,0),0)</f>
        <v>0</v>
      </c>
      <c r="F56" s="63">
        <f>IFERROR(VLOOKUP(B56,[2]Subs!$B$21:$E$256,4,0),0)</f>
        <v>0</v>
      </c>
      <c r="G56" s="81">
        <v>113156</v>
      </c>
      <c r="H56" s="72">
        <f t="shared" si="9"/>
        <v>-7462</v>
      </c>
      <c r="I56" s="49">
        <v>-237</v>
      </c>
      <c r="J56" s="49">
        <v>-2279</v>
      </c>
      <c r="K56" s="49">
        <v>-2229</v>
      </c>
      <c r="L56" s="63">
        <v>-2717</v>
      </c>
      <c r="M56" s="69">
        <v>0</v>
      </c>
    </row>
    <row r="57" spans="1:13" ht="16.5" customHeight="1" x14ac:dyDescent="0.25">
      <c r="A57" s="47"/>
      <c r="B57" s="53"/>
      <c r="C57" s="66">
        <f t="shared" ref="C57:G57" si="11">SUM(C45:C56)</f>
        <v>5915298</v>
      </c>
      <c r="D57" s="73">
        <f t="shared" si="11"/>
        <v>2739157</v>
      </c>
      <c r="E57" s="50">
        <f>SUM(E45:E56)</f>
        <v>2733235</v>
      </c>
      <c r="F57" s="64">
        <f>SUM(F45:F56)</f>
        <v>5922</v>
      </c>
      <c r="G57" s="82">
        <f t="shared" si="11"/>
        <v>1165718</v>
      </c>
      <c r="H57" s="73">
        <f t="shared" ref="H57" si="12">SUM(H45:H56)</f>
        <v>1760349</v>
      </c>
      <c r="I57" s="50">
        <v>20499</v>
      </c>
      <c r="J57" s="50">
        <v>151952</v>
      </c>
      <c r="K57" s="50">
        <v>868758</v>
      </c>
      <c r="L57" s="64">
        <v>719140</v>
      </c>
      <c r="M57" s="121">
        <f>SUM(M45:M56)</f>
        <v>250074</v>
      </c>
    </row>
    <row r="58" spans="1:13" ht="16.5" customHeight="1" x14ac:dyDescent="0.3">
      <c r="A58" s="51"/>
      <c r="B58" s="52" t="s">
        <v>60</v>
      </c>
      <c r="C58" s="78"/>
      <c r="D58" s="75"/>
      <c r="E58" s="49">
        <f>IFERROR(VLOOKUP(B58,[2]Subs!$B$21:$E$256,3,0),0)</f>
        <v>0</v>
      </c>
      <c r="F58" s="63">
        <f>IFERROR(VLOOKUP(B58,[2]Subs!$B$21:$E$256,4,0),0)</f>
        <v>0</v>
      </c>
      <c r="G58" s="83"/>
      <c r="H58" s="72">
        <f t="shared" ref="H58:H68" si="13">+I58+J58+K58+L58</f>
        <v>0</v>
      </c>
      <c r="I58" s="46">
        <v>0</v>
      </c>
      <c r="J58" s="49">
        <v>0</v>
      </c>
      <c r="K58" s="49">
        <v>0</v>
      </c>
      <c r="L58" s="63">
        <v>0</v>
      </c>
      <c r="M58" s="70"/>
    </row>
    <row r="59" spans="1:13" ht="16.5" customHeight="1" x14ac:dyDescent="0.25">
      <c r="A59" s="47">
        <v>5401</v>
      </c>
      <c r="B59" s="53" t="s">
        <v>61</v>
      </c>
      <c r="C59" s="77">
        <f t="shared" ref="C59:C68" si="14">+D59+G59+H59+M59</f>
        <v>438745</v>
      </c>
      <c r="D59" s="72">
        <f t="shared" si="2"/>
        <v>349065</v>
      </c>
      <c r="E59" s="49">
        <f>IFERROR(VLOOKUP(B59,[2]Subs!$B$21:$E$256,3,0),0)</f>
        <v>287759</v>
      </c>
      <c r="F59" s="63">
        <f>IFERROR(VLOOKUP(B59,[2]Subs!$B$21:$E$256,4,0),0)</f>
        <v>61306</v>
      </c>
      <c r="G59" s="81">
        <v>114278</v>
      </c>
      <c r="H59" s="72">
        <f t="shared" si="13"/>
        <v>-55858</v>
      </c>
      <c r="I59" s="49">
        <v>3985</v>
      </c>
      <c r="J59" s="49">
        <v>18195</v>
      </c>
      <c r="K59" s="49">
        <v>-9694</v>
      </c>
      <c r="L59" s="63">
        <v>-68344</v>
      </c>
      <c r="M59" s="69">
        <v>31260</v>
      </c>
    </row>
    <row r="60" spans="1:13" ht="16.5" customHeight="1" x14ac:dyDescent="0.25">
      <c r="A60" s="47">
        <v>5402</v>
      </c>
      <c r="B60" s="53" t="s">
        <v>62</v>
      </c>
      <c r="C60" s="77">
        <f t="shared" si="14"/>
        <v>292685</v>
      </c>
      <c r="D60" s="72">
        <f t="shared" si="2"/>
        <v>53474</v>
      </c>
      <c r="E60" s="49">
        <f>IFERROR(VLOOKUP(B60,[2]Subs!$B$21:$E$256,3,0),0)</f>
        <v>53474</v>
      </c>
      <c r="F60" s="63">
        <f>IFERROR(VLOOKUP(B60,[2]Subs!$B$21:$E$256,4,0),0)</f>
        <v>0</v>
      </c>
      <c r="G60" s="81">
        <v>129378</v>
      </c>
      <c r="H60" s="72">
        <f t="shared" si="13"/>
        <v>104151</v>
      </c>
      <c r="I60" s="49">
        <v>9540</v>
      </c>
      <c r="J60" s="49">
        <v>119792</v>
      </c>
      <c r="K60" s="49">
        <v>3103</v>
      </c>
      <c r="L60" s="63">
        <v>-28284</v>
      </c>
      <c r="M60" s="69">
        <v>5682</v>
      </c>
    </row>
    <row r="61" spans="1:13" ht="16.5" customHeight="1" x14ac:dyDescent="0.25">
      <c r="A61" s="47">
        <v>5403</v>
      </c>
      <c r="B61" s="53" t="s">
        <v>63</v>
      </c>
      <c r="C61" s="77">
        <f t="shared" si="14"/>
        <v>100955</v>
      </c>
      <c r="D61" s="72">
        <f t="shared" si="2"/>
        <v>12590</v>
      </c>
      <c r="E61" s="49">
        <f>IFERROR(VLOOKUP(B61,[2]Subs!$B$21:$E$256,3,0),0)</f>
        <v>221</v>
      </c>
      <c r="F61" s="63">
        <f>IFERROR(VLOOKUP(B61,[2]Subs!$B$21:$E$256,4,0),0)</f>
        <v>12369</v>
      </c>
      <c r="G61" s="81">
        <v>95691</v>
      </c>
      <c r="H61" s="72">
        <f t="shared" si="13"/>
        <v>-7406</v>
      </c>
      <c r="I61" s="49">
        <v>2279</v>
      </c>
      <c r="J61" s="49">
        <v>-1838</v>
      </c>
      <c r="K61" s="49">
        <v>-2520</v>
      </c>
      <c r="L61" s="63">
        <v>-5327</v>
      </c>
      <c r="M61" s="69">
        <v>80</v>
      </c>
    </row>
    <row r="62" spans="1:13" ht="16.5" customHeight="1" x14ac:dyDescent="0.25">
      <c r="A62" s="47">
        <v>5404</v>
      </c>
      <c r="B62" s="53" t="s">
        <v>64</v>
      </c>
      <c r="C62" s="77">
        <f t="shared" si="14"/>
        <v>86477</v>
      </c>
      <c r="D62" s="72">
        <f t="shared" si="2"/>
        <v>12632</v>
      </c>
      <c r="E62" s="49">
        <f>IFERROR(VLOOKUP(B62,[2]Subs!$B$21:$E$256,3,0),0)</f>
        <v>0</v>
      </c>
      <c r="F62" s="63">
        <f>IFERROR(VLOOKUP(B62,[2]Subs!$B$21:$E$256,4,0),0)</f>
        <v>12632</v>
      </c>
      <c r="G62" s="81">
        <v>80776</v>
      </c>
      <c r="H62" s="72">
        <f t="shared" si="13"/>
        <v>-6931</v>
      </c>
      <c r="I62" s="49">
        <v>-285</v>
      </c>
      <c r="J62" s="49">
        <v>-2937</v>
      </c>
      <c r="K62" s="49">
        <v>-2112</v>
      </c>
      <c r="L62" s="63">
        <v>-1597</v>
      </c>
      <c r="M62" s="69">
        <v>0</v>
      </c>
    </row>
    <row r="63" spans="1:13" ht="16.5" customHeight="1" x14ac:dyDescent="0.25">
      <c r="A63" s="47">
        <v>5405</v>
      </c>
      <c r="B63" s="53" t="s">
        <v>65</v>
      </c>
      <c r="C63" s="77">
        <f t="shared" si="14"/>
        <v>34483</v>
      </c>
      <c r="D63" s="72">
        <f t="shared" si="2"/>
        <v>0</v>
      </c>
      <c r="E63" s="49">
        <f>IFERROR(VLOOKUP(B63,[2]Subs!$B$21:$E$256,3,0),0)</f>
        <v>0</v>
      </c>
      <c r="F63" s="63">
        <f>IFERROR(VLOOKUP(B63,[2]Subs!$B$21:$E$256,4,0),0)</f>
        <v>0</v>
      </c>
      <c r="G63" s="81">
        <v>38175</v>
      </c>
      <c r="H63" s="72">
        <f t="shared" si="13"/>
        <v>-3692</v>
      </c>
      <c r="I63" s="49">
        <v>942</v>
      </c>
      <c r="J63" s="49">
        <v>3259</v>
      </c>
      <c r="K63" s="49">
        <v>-1387</v>
      </c>
      <c r="L63" s="63">
        <v>-6506</v>
      </c>
      <c r="M63" s="69">
        <v>0</v>
      </c>
    </row>
    <row r="64" spans="1:13" ht="16.5" customHeight="1" x14ac:dyDescent="0.25">
      <c r="A64" s="47">
        <v>5406</v>
      </c>
      <c r="B64" s="53" t="s">
        <v>66</v>
      </c>
      <c r="C64" s="77">
        <f t="shared" si="14"/>
        <v>142724</v>
      </c>
      <c r="D64" s="72">
        <f t="shared" si="2"/>
        <v>0</v>
      </c>
      <c r="E64" s="49">
        <f>IFERROR(VLOOKUP(B64,[2]Subs!$B$21:$E$256,3,0),0)</f>
        <v>0</v>
      </c>
      <c r="F64" s="63">
        <f>IFERROR(VLOOKUP(B64,[2]Subs!$B$21:$E$256,4,0),0)</f>
        <v>0</v>
      </c>
      <c r="G64" s="81">
        <v>169762</v>
      </c>
      <c r="H64" s="72">
        <f t="shared" si="13"/>
        <v>-27038</v>
      </c>
      <c r="I64" s="49">
        <v>142</v>
      </c>
      <c r="J64" s="49">
        <v>-6537</v>
      </c>
      <c r="K64" s="49">
        <v>-5639</v>
      </c>
      <c r="L64" s="63">
        <v>-15004</v>
      </c>
      <c r="M64" s="69">
        <v>0</v>
      </c>
    </row>
    <row r="65" spans="1:13" ht="16.5" customHeight="1" x14ac:dyDescent="0.25">
      <c r="A65" s="47">
        <v>5407</v>
      </c>
      <c r="B65" s="53" t="s">
        <v>67</v>
      </c>
      <c r="C65" s="77">
        <f t="shared" si="14"/>
        <v>66844</v>
      </c>
      <c r="D65" s="72">
        <f t="shared" si="2"/>
        <v>0</v>
      </c>
      <c r="E65" s="49">
        <f>IFERROR(VLOOKUP(B65,[2]Subs!$B$21:$E$256,3,0),0)</f>
        <v>0</v>
      </c>
      <c r="F65" s="63">
        <f>IFERROR(VLOOKUP(B65,[2]Subs!$B$21:$E$256,4,0),0)</f>
        <v>0</v>
      </c>
      <c r="G65" s="81">
        <v>80268</v>
      </c>
      <c r="H65" s="72">
        <f t="shared" si="13"/>
        <v>-13424</v>
      </c>
      <c r="I65" s="49">
        <v>-474</v>
      </c>
      <c r="J65" s="49">
        <v>-3326</v>
      </c>
      <c r="K65" s="49">
        <v>-2729</v>
      </c>
      <c r="L65" s="63">
        <v>-6895</v>
      </c>
      <c r="M65" s="69">
        <v>0</v>
      </c>
    </row>
    <row r="66" spans="1:13" ht="16.5" customHeight="1" x14ac:dyDescent="0.25">
      <c r="A66" s="47">
        <v>5408</v>
      </c>
      <c r="B66" s="53" t="s">
        <v>68</v>
      </c>
      <c r="C66" s="77">
        <f t="shared" si="14"/>
        <v>189584</v>
      </c>
      <c r="D66" s="72">
        <f t="shared" si="2"/>
        <v>0</v>
      </c>
      <c r="E66" s="49">
        <f>IFERROR(VLOOKUP(B66,[2]Subs!$B$21:$E$256,3,0),0)</f>
        <v>0</v>
      </c>
      <c r="F66" s="63">
        <f>IFERROR(VLOOKUP(B66,[2]Subs!$B$21:$E$256,4,0),0)</f>
        <v>0</v>
      </c>
      <c r="G66" s="81">
        <v>275123</v>
      </c>
      <c r="H66" s="72">
        <f t="shared" si="13"/>
        <v>-85539</v>
      </c>
      <c r="I66" s="49">
        <v>-5153</v>
      </c>
      <c r="J66" s="49">
        <v>-7380</v>
      </c>
      <c r="K66" s="49">
        <v>-30477</v>
      </c>
      <c r="L66" s="63">
        <v>-42529</v>
      </c>
      <c r="M66" s="69">
        <v>0</v>
      </c>
    </row>
    <row r="67" spans="1:13" ht="16.5" customHeight="1" x14ac:dyDescent="0.25">
      <c r="A67" s="47">
        <v>5409</v>
      </c>
      <c r="B67" s="53" t="s">
        <v>69</v>
      </c>
      <c r="C67" s="77">
        <f t="shared" si="14"/>
        <v>95856</v>
      </c>
      <c r="D67" s="72">
        <f t="shared" si="2"/>
        <v>0</v>
      </c>
      <c r="E67" s="49">
        <f>IFERROR(VLOOKUP(B67,[2]Subs!$B$21:$E$256,3,0),0)</f>
        <v>0</v>
      </c>
      <c r="F67" s="63">
        <f>IFERROR(VLOOKUP(B67,[2]Subs!$B$21:$E$256,4,0),0)</f>
        <v>0</v>
      </c>
      <c r="G67" s="81">
        <v>111199</v>
      </c>
      <c r="H67" s="72">
        <f t="shared" si="13"/>
        <v>-15343</v>
      </c>
      <c r="I67" s="49">
        <v>-368</v>
      </c>
      <c r="J67" s="49">
        <v>-5897</v>
      </c>
      <c r="K67" s="49">
        <v>-3075</v>
      </c>
      <c r="L67" s="63">
        <v>-6003</v>
      </c>
      <c r="M67" s="69">
        <v>0</v>
      </c>
    </row>
    <row r="68" spans="1:13" ht="16.5" customHeight="1" x14ac:dyDescent="0.25">
      <c r="A68" s="47">
        <v>5410</v>
      </c>
      <c r="B68" s="53" t="s">
        <v>70</v>
      </c>
      <c r="C68" s="77">
        <f t="shared" si="14"/>
        <v>19427</v>
      </c>
      <c r="D68" s="72">
        <f t="shared" si="2"/>
        <v>0</v>
      </c>
      <c r="E68" s="49">
        <f>IFERROR(VLOOKUP(B68,[2]Subs!$B$21:$E$256,3,0),0)</f>
        <v>0</v>
      </c>
      <c r="F68" s="63">
        <f>IFERROR(VLOOKUP(B68,[2]Subs!$B$21:$E$256,4,0),0)</f>
        <v>0</v>
      </c>
      <c r="G68" s="81">
        <v>21159</v>
      </c>
      <c r="H68" s="72">
        <f t="shared" si="13"/>
        <v>-1732</v>
      </c>
      <c r="I68" s="49">
        <v>-48</v>
      </c>
      <c r="J68" s="49">
        <v>-463</v>
      </c>
      <c r="K68" s="49">
        <v>-314</v>
      </c>
      <c r="L68" s="63">
        <v>-907</v>
      </c>
      <c r="M68" s="69">
        <v>0</v>
      </c>
    </row>
    <row r="69" spans="1:13" ht="16.5" customHeight="1" x14ac:dyDescent="0.25">
      <c r="A69" s="54"/>
      <c r="B69" s="55"/>
      <c r="C69" s="66">
        <f t="shared" ref="C69:G69" si="15">SUM(C59:C68)</f>
        <v>1467780</v>
      </c>
      <c r="D69" s="73">
        <f t="shared" si="15"/>
        <v>427761</v>
      </c>
      <c r="E69" s="50">
        <f>SUM(E59:E68)</f>
        <v>341454</v>
      </c>
      <c r="F69" s="64">
        <f>SUM(F59:F68)</f>
        <v>86307</v>
      </c>
      <c r="G69" s="82">
        <f t="shared" si="15"/>
        <v>1115809</v>
      </c>
      <c r="H69" s="73">
        <f t="shared" ref="H69" si="16">SUM(H59:H68)</f>
        <v>-112812</v>
      </c>
      <c r="I69" s="50">
        <v>10560</v>
      </c>
      <c r="J69" s="50">
        <v>112868</v>
      </c>
      <c r="K69" s="50">
        <v>-54844</v>
      </c>
      <c r="L69" s="64">
        <v>-181396</v>
      </c>
      <c r="M69" s="121">
        <f>SUM(M59:M68)</f>
        <v>37022</v>
      </c>
    </row>
    <row r="70" spans="1:13" ht="16.5" customHeight="1" x14ac:dyDescent="0.3">
      <c r="A70" s="51"/>
      <c r="B70" s="52" t="s">
        <v>71</v>
      </c>
      <c r="C70" s="78"/>
      <c r="D70" s="75"/>
      <c r="E70" s="49">
        <f>IFERROR(VLOOKUP(B70,[2]Subs!$B$21:$E$256,3,0),0)</f>
        <v>0</v>
      </c>
      <c r="F70" s="63">
        <f>IFERROR(VLOOKUP(B70,[2]Subs!$B$21:$E$256,4,0),0)</f>
        <v>0</v>
      </c>
      <c r="G70" s="83"/>
      <c r="H70" s="72">
        <f t="shared" ref="H70:H81" si="17">+I70+J70+K70+L70</f>
        <v>0</v>
      </c>
      <c r="I70" s="46">
        <v>0</v>
      </c>
      <c r="J70" s="49">
        <v>0</v>
      </c>
      <c r="K70" s="49">
        <v>0</v>
      </c>
      <c r="L70" s="63">
        <v>0</v>
      </c>
      <c r="M70" s="70"/>
    </row>
    <row r="71" spans="1:13" ht="16.5" customHeight="1" x14ac:dyDescent="0.25">
      <c r="A71" s="47">
        <v>5501</v>
      </c>
      <c r="B71" s="53" t="s">
        <v>72</v>
      </c>
      <c r="C71" s="77">
        <f t="shared" ref="C71:C81" si="18">+D71+G71+H71+M71</f>
        <v>37315</v>
      </c>
      <c r="D71" s="72">
        <f t="shared" si="2"/>
        <v>-4414</v>
      </c>
      <c r="E71" s="49">
        <f>IFERROR(VLOOKUP(B71,[2]Subs!$B$21:$E$256,3,0),0)</f>
        <v>0</v>
      </c>
      <c r="F71" s="63">
        <f>IFERROR(VLOOKUP(B71,[2]Subs!$B$21:$E$256,4,0),0)</f>
        <v>-4414</v>
      </c>
      <c r="G71" s="81">
        <v>48487</v>
      </c>
      <c r="H71" s="72">
        <f t="shared" si="17"/>
        <v>-6758</v>
      </c>
      <c r="I71" s="49">
        <v>1060</v>
      </c>
      <c r="J71" s="49">
        <v>-1604</v>
      </c>
      <c r="K71" s="49">
        <v>-2033</v>
      </c>
      <c r="L71" s="63">
        <v>-4181</v>
      </c>
      <c r="M71" s="69">
        <v>0</v>
      </c>
    </row>
    <row r="72" spans="1:13" ht="16.5" customHeight="1" x14ac:dyDescent="0.25">
      <c r="A72" s="47">
        <v>5502</v>
      </c>
      <c r="B72" s="53" t="s">
        <v>73</v>
      </c>
      <c r="C72" s="77">
        <f t="shared" si="18"/>
        <v>0</v>
      </c>
      <c r="D72" s="72">
        <f t="shared" si="2"/>
        <v>0</v>
      </c>
      <c r="E72" s="49">
        <f>IFERROR(VLOOKUP(B72,[2]Subs!$B$21:$E$256,3,0),0)</f>
        <v>0</v>
      </c>
      <c r="F72" s="63">
        <f>IFERROR(VLOOKUP(B72,[2]Subs!$B$21:$E$256,4,0),0)</f>
        <v>0</v>
      </c>
      <c r="G72" s="81"/>
      <c r="H72" s="72">
        <f t="shared" si="17"/>
        <v>0</v>
      </c>
      <c r="I72" s="49">
        <v>0</v>
      </c>
      <c r="J72" s="49">
        <v>0</v>
      </c>
      <c r="K72" s="49">
        <v>0</v>
      </c>
      <c r="L72" s="63">
        <v>0</v>
      </c>
      <c r="M72" s="69">
        <v>0</v>
      </c>
    </row>
    <row r="73" spans="1:13" ht="16.5" customHeight="1" x14ac:dyDescent="0.25">
      <c r="A73" s="47">
        <v>5503</v>
      </c>
      <c r="B73" s="53" t="s">
        <v>74</v>
      </c>
      <c r="C73" s="77">
        <f t="shared" si="18"/>
        <v>33998</v>
      </c>
      <c r="D73" s="72">
        <f t="shared" si="2"/>
        <v>5506</v>
      </c>
      <c r="E73" s="49">
        <f>IFERROR(VLOOKUP(B73,[2]Subs!$B$21:$E$256,3,0),0)</f>
        <v>0</v>
      </c>
      <c r="F73" s="63">
        <f>IFERROR(VLOOKUP(B73,[2]Subs!$B$21:$E$256,4,0),0)</f>
        <v>5506</v>
      </c>
      <c r="G73" s="81">
        <v>31237</v>
      </c>
      <c r="H73" s="72">
        <f t="shared" si="17"/>
        <v>-2745</v>
      </c>
      <c r="I73" s="49">
        <v>600</v>
      </c>
      <c r="J73" s="49">
        <v>-250</v>
      </c>
      <c r="K73" s="49">
        <v>-1242</v>
      </c>
      <c r="L73" s="63">
        <v>-1853</v>
      </c>
      <c r="M73" s="69">
        <v>0</v>
      </c>
    </row>
    <row r="74" spans="1:13" ht="16.5" customHeight="1" x14ac:dyDescent="0.25">
      <c r="A74" s="47">
        <v>5504</v>
      </c>
      <c r="B74" s="53" t="s">
        <v>75</v>
      </c>
      <c r="C74" s="77">
        <f t="shared" si="18"/>
        <v>467908</v>
      </c>
      <c r="D74" s="72">
        <f t="shared" si="2"/>
        <v>-969</v>
      </c>
      <c r="E74" s="49">
        <f>IFERROR(VLOOKUP(B74,[2]Subs!$B$21:$E$256,3,0),0)</f>
        <v>-969</v>
      </c>
      <c r="F74" s="63">
        <f>IFERROR(VLOOKUP(B74,[2]Subs!$B$21:$E$256,4,0),0)</f>
        <v>0</v>
      </c>
      <c r="G74" s="81">
        <v>393662</v>
      </c>
      <c r="H74" s="72">
        <f t="shared" si="17"/>
        <v>160</v>
      </c>
      <c r="I74" s="49">
        <v>10647</v>
      </c>
      <c r="J74" s="49">
        <v>247290</v>
      </c>
      <c r="K74" s="49">
        <v>-69630</v>
      </c>
      <c r="L74" s="63">
        <v>-188147</v>
      </c>
      <c r="M74" s="69">
        <v>75055</v>
      </c>
    </row>
    <row r="75" spans="1:13" ht="16.5" customHeight="1" x14ac:dyDescent="0.25">
      <c r="A75" s="47">
        <v>5505</v>
      </c>
      <c r="B75" s="53" t="s">
        <v>76</v>
      </c>
      <c r="C75" s="77">
        <f t="shared" si="18"/>
        <v>109</v>
      </c>
      <c r="D75" s="72">
        <f t="shared" si="2"/>
        <v>0</v>
      </c>
      <c r="E75" s="49">
        <f>IFERROR(VLOOKUP(B75,[2]Subs!$B$21:$E$256,3,0),0)</f>
        <v>0</v>
      </c>
      <c r="F75" s="63">
        <f>IFERROR(VLOOKUP(B75,[2]Subs!$B$21:$E$256,4,0),0)</f>
        <v>0</v>
      </c>
      <c r="G75" s="81">
        <v>1319</v>
      </c>
      <c r="H75" s="72">
        <f t="shared" si="17"/>
        <v>-1210</v>
      </c>
      <c r="I75" s="49">
        <v>-48</v>
      </c>
      <c r="J75" s="49">
        <v>-192</v>
      </c>
      <c r="K75" s="49">
        <v>-137</v>
      </c>
      <c r="L75" s="63">
        <v>-833</v>
      </c>
      <c r="M75" s="69">
        <v>0</v>
      </c>
    </row>
    <row r="76" spans="1:13" ht="16.5" customHeight="1" x14ac:dyDescent="0.25">
      <c r="A76" s="47">
        <v>5506</v>
      </c>
      <c r="B76" s="53" t="s">
        <v>77</v>
      </c>
      <c r="C76" s="77">
        <f t="shared" si="18"/>
        <v>63619</v>
      </c>
      <c r="D76" s="72">
        <f t="shared" si="2"/>
        <v>-2109</v>
      </c>
      <c r="E76" s="49">
        <f>IFERROR(VLOOKUP(B76,[2]Subs!$B$21:$E$256,3,0),0)</f>
        <v>0</v>
      </c>
      <c r="F76" s="63">
        <f>IFERROR(VLOOKUP(B76,[2]Subs!$B$21:$E$256,4,0),0)</f>
        <v>-2109</v>
      </c>
      <c r="G76" s="81">
        <v>70353</v>
      </c>
      <c r="H76" s="72">
        <f t="shared" si="17"/>
        <v>-4625</v>
      </c>
      <c r="I76" s="49">
        <v>-95</v>
      </c>
      <c r="J76" s="49">
        <v>-1422</v>
      </c>
      <c r="K76" s="49">
        <v>-1034</v>
      </c>
      <c r="L76" s="63">
        <v>-2074</v>
      </c>
      <c r="M76" s="69">
        <v>0</v>
      </c>
    </row>
    <row r="77" spans="1:13" ht="16.5" customHeight="1" x14ac:dyDescent="0.25">
      <c r="A77" s="47">
        <v>5507</v>
      </c>
      <c r="B77" s="53" t="s">
        <v>78</v>
      </c>
      <c r="C77" s="77">
        <f t="shared" si="18"/>
        <v>29988</v>
      </c>
      <c r="D77" s="72">
        <f t="shared" si="2"/>
        <v>5707</v>
      </c>
      <c r="E77" s="49">
        <f>IFERROR(VLOOKUP(B77,[2]Subs!$B$21:$E$256,3,0),0)</f>
        <v>0</v>
      </c>
      <c r="F77" s="63">
        <f>IFERROR(VLOOKUP(B77,[2]Subs!$B$21:$E$256,4,0),0)</f>
        <v>5707</v>
      </c>
      <c r="G77" s="81">
        <v>28059</v>
      </c>
      <c r="H77" s="72">
        <f t="shared" si="17"/>
        <v>-3778</v>
      </c>
      <c r="I77" s="49">
        <v>-119</v>
      </c>
      <c r="J77" s="49">
        <v>-651</v>
      </c>
      <c r="K77" s="49">
        <v>-566</v>
      </c>
      <c r="L77" s="63">
        <v>-2442</v>
      </c>
      <c r="M77" s="69">
        <v>0</v>
      </c>
    </row>
    <row r="78" spans="1:13" ht="16.5" customHeight="1" x14ac:dyDescent="0.25">
      <c r="A78" s="47">
        <v>5508</v>
      </c>
      <c r="B78" s="53" t="s">
        <v>79</v>
      </c>
      <c r="C78" s="77">
        <f t="shared" si="18"/>
        <v>12101</v>
      </c>
      <c r="D78" s="72">
        <f t="shared" si="2"/>
        <v>2668</v>
      </c>
      <c r="E78" s="49">
        <f>IFERROR(VLOOKUP(B78,[2]Subs!$B$21:$E$256,3,0),0)</f>
        <v>0</v>
      </c>
      <c r="F78" s="63">
        <f>IFERROR(VLOOKUP(B78,[2]Subs!$B$21:$E$256,4,0),0)</f>
        <v>2668</v>
      </c>
      <c r="G78" s="81">
        <v>10302</v>
      </c>
      <c r="H78" s="72">
        <f t="shared" si="17"/>
        <v>-869</v>
      </c>
      <c r="I78" s="49">
        <v>0</v>
      </c>
      <c r="J78" s="49">
        <v>-153</v>
      </c>
      <c r="K78" s="49">
        <v>-58</v>
      </c>
      <c r="L78" s="63">
        <v>-658</v>
      </c>
      <c r="M78" s="69">
        <v>0</v>
      </c>
    </row>
    <row r="79" spans="1:13" ht="16.5" customHeight="1" x14ac:dyDescent="0.25">
      <c r="A79" s="47">
        <v>5509</v>
      </c>
      <c r="B79" s="53" t="s">
        <v>80</v>
      </c>
      <c r="C79" s="77">
        <f t="shared" si="18"/>
        <v>31599</v>
      </c>
      <c r="D79" s="72">
        <f t="shared" ref="D79:D142" si="19">+E79+F79</f>
        <v>9208</v>
      </c>
      <c r="E79" s="49">
        <f>IFERROR(VLOOKUP(B79,[2]Subs!$B$21:$E$256,3,0),0)</f>
        <v>0</v>
      </c>
      <c r="F79" s="63">
        <f>IFERROR(VLOOKUP(B79,[2]Subs!$B$21:$E$256,4,0),0)</f>
        <v>9208</v>
      </c>
      <c r="G79" s="81">
        <v>24446</v>
      </c>
      <c r="H79" s="72">
        <f t="shared" si="17"/>
        <v>-2055</v>
      </c>
      <c r="I79" s="49">
        <v>-142</v>
      </c>
      <c r="J79" s="49">
        <v>-382</v>
      </c>
      <c r="K79" s="49">
        <v>-297</v>
      </c>
      <c r="L79" s="63">
        <v>-1234</v>
      </c>
      <c r="M79" s="69">
        <v>0</v>
      </c>
    </row>
    <row r="80" spans="1:13" ht="16.5" customHeight="1" x14ac:dyDescent="0.25">
      <c r="A80" s="47">
        <v>5510</v>
      </c>
      <c r="B80" s="53" t="s">
        <v>81</v>
      </c>
      <c r="C80" s="77">
        <f t="shared" si="18"/>
        <v>71719</v>
      </c>
      <c r="D80" s="72">
        <f t="shared" si="19"/>
        <v>0</v>
      </c>
      <c r="E80" s="49">
        <f>IFERROR(VLOOKUP(B80,[2]Subs!$B$21:$E$256,3,0),0)</f>
        <v>0</v>
      </c>
      <c r="F80" s="63">
        <f>IFERROR(VLOOKUP(B80,[2]Subs!$B$21:$E$256,4,0),0)</f>
        <v>0</v>
      </c>
      <c r="G80" s="81">
        <v>74822</v>
      </c>
      <c r="H80" s="72">
        <f t="shared" si="17"/>
        <v>-3103</v>
      </c>
      <c r="I80" s="49">
        <v>0</v>
      </c>
      <c r="J80" s="49">
        <v>-762</v>
      </c>
      <c r="K80" s="49">
        <v>-1044</v>
      </c>
      <c r="L80" s="63">
        <v>-1297</v>
      </c>
      <c r="M80" s="69">
        <v>0</v>
      </c>
    </row>
    <row r="81" spans="1:13" ht="16.5" customHeight="1" x14ac:dyDescent="0.25">
      <c r="A81" s="47">
        <v>5511</v>
      </c>
      <c r="B81" s="53" t="s">
        <v>82</v>
      </c>
      <c r="C81" s="77">
        <f t="shared" si="18"/>
        <v>14890</v>
      </c>
      <c r="D81" s="72">
        <f t="shared" si="19"/>
        <v>0</v>
      </c>
      <c r="E81" s="49">
        <f>IFERROR(VLOOKUP(B81,[2]Subs!$B$21:$E$256,3,0),0)</f>
        <v>0</v>
      </c>
      <c r="F81" s="63">
        <f>IFERROR(VLOOKUP(B81,[2]Subs!$B$21:$E$256,4,0),0)</f>
        <v>0</v>
      </c>
      <c r="G81" s="81">
        <v>14890</v>
      </c>
      <c r="H81" s="72">
        <f t="shared" si="17"/>
        <v>0</v>
      </c>
      <c r="I81" s="49">
        <v>0</v>
      </c>
      <c r="J81" s="49">
        <v>0</v>
      </c>
      <c r="K81" s="49">
        <v>0</v>
      </c>
      <c r="L81" s="63">
        <v>0</v>
      </c>
      <c r="M81" s="69">
        <v>0</v>
      </c>
    </row>
    <row r="82" spans="1:13" ht="16.5" customHeight="1" x14ac:dyDescent="0.25">
      <c r="A82" s="53"/>
      <c r="B82" s="53"/>
      <c r="C82" s="66">
        <f t="shared" ref="C82:G82" si="20">SUM(C71:C81)</f>
        <v>763246</v>
      </c>
      <c r="D82" s="73">
        <f t="shared" si="20"/>
        <v>15597</v>
      </c>
      <c r="E82" s="50">
        <f>SUM(E71:E81)</f>
        <v>-969</v>
      </c>
      <c r="F82" s="64">
        <f>SUM(F71:F81)</f>
        <v>16566</v>
      </c>
      <c r="G82" s="82">
        <f t="shared" si="20"/>
        <v>697577</v>
      </c>
      <c r="H82" s="73">
        <f t="shared" ref="H82" si="21">SUM(H71:H81)</f>
        <v>-24983</v>
      </c>
      <c r="I82" s="50">
        <v>11903</v>
      </c>
      <c r="J82" s="50">
        <v>241874</v>
      </c>
      <c r="K82" s="50">
        <v>-76041</v>
      </c>
      <c r="L82" s="64">
        <v>-202719</v>
      </c>
      <c r="M82" s="121">
        <f>SUM(M71:M81)</f>
        <v>75055</v>
      </c>
    </row>
    <row r="83" spans="1:13" ht="16.5" customHeight="1" x14ac:dyDescent="0.3">
      <c r="A83" s="51"/>
      <c r="B83" s="52" t="s">
        <v>83</v>
      </c>
      <c r="C83" s="78"/>
      <c r="D83" s="75"/>
      <c r="E83" s="49">
        <f>IFERROR(VLOOKUP(B83,[2]Subs!$B$21:$E$256,3,0),0)</f>
        <v>0</v>
      </c>
      <c r="F83" s="63">
        <f>IFERROR(VLOOKUP(B83,[2]Subs!$B$21:$E$256,4,0),0)</f>
        <v>0</v>
      </c>
      <c r="G83" s="83"/>
      <c r="H83" s="72">
        <f t="shared" ref="H83:H93" si="22">+I83+J83+K83+L83</f>
        <v>0</v>
      </c>
      <c r="I83" s="46">
        <v>0</v>
      </c>
      <c r="J83" s="49">
        <v>0</v>
      </c>
      <c r="K83" s="49">
        <v>0</v>
      </c>
      <c r="L83" s="63">
        <v>0</v>
      </c>
      <c r="M83" s="70"/>
    </row>
    <row r="84" spans="1:13" ht="16.5" customHeight="1" x14ac:dyDescent="0.25">
      <c r="A84" s="47">
        <v>5601</v>
      </c>
      <c r="B84" s="53" t="s">
        <v>84</v>
      </c>
      <c r="C84" s="77">
        <f t="shared" ref="C84:C93" si="23">+D84+G84+H84+M84</f>
        <v>36626</v>
      </c>
      <c r="D84" s="72">
        <f t="shared" si="19"/>
        <v>0</v>
      </c>
      <c r="E84" s="49">
        <f>IFERROR(VLOOKUP(B84,[2]Subs!$B$21:$E$256,3,0),0)</f>
        <v>0</v>
      </c>
      <c r="F84" s="63">
        <f>IFERROR(VLOOKUP(B84,[2]Subs!$B$21:$E$256,4,0),0)</f>
        <v>0</v>
      </c>
      <c r="G84" s="81">
        <v>41249</v>
      </c>
      <c r="H84" s="72">
        <f t="shared" si="22"/>
        <v>-4623</v>
      </c>
      <c r="I84" s="49">
        <v>-190</v>
      </c>
      <c r="J84" s="49">
        <v>-1312</v>
      </c>
      <c r="K84" s="49">
        <v>-1281</v>
      </c>
      <c r="L84" s="63">
        <v>-1840</v>
      </c>
      <c r="M84" s="69">
        <v>0</v>
      </c>
    </row>
    <row r="85" spans="1:13" ht="16.5" customHeight="1" x14ac:dyDescent="0.25">
      <c r="A85" s="47">
        <v>5602</v>
      </c>
      <c r="B85" s="53" t="s">
        <v>85</v>
      </c>
      <c r="C85" s="77">
        <f t="shared" si="23"/>
        <v>112352</v>
      </c>
      <c r="D85" s="72">
        <f t="shared" si="19"/>
        <v>0</v>
      </c>
      <c r="E85" s="49">
        <f>IFERROR(VLOOKUP(B85,[2]Subs!$B$21:$E$256,3,0),0)</f>
        <v>0</v>
      </c>
      <c r="F85" s="63">
        <f>IFERROR(VLOOKUP(B85,[2]Subs!$B$21:$E$256,4,0),0)</f>
        <v>0</v>
      </c>
      <c r="G85" s="81">
        <v>132415</v>
      </c>
      <c r="H85" s="72">
        <f t="shared" si="22"/>
        <v>-20063</v>
      </c>
      <c r="I85" s="49">
        <v>-42</v>
      </c>
      <c r="J85" s="49">
        <v>11032</v>
      </c>
      <c r="K85" s="49">
        <v>-26922</v>
      </c>
      <c r="L85" s="63">
        <v>-4131</v>
      </c>
      <c r="M85" s="69">
        <v>0</v>
      </c>
    </row>
    <row r="86" spans="1:13" ht="16.5" customHeight="1" x14ac:dyDescent="0.25">
      <c r="A86" s="47">
        <v>5603</v>
      </c>
      <c r="B86" s="53" t="s">
        <v>86</v>
      </c>
      <c r="C86" s="77">
        <f t="shared" si="23"/>
        <v>1630718</v>
      </c>
      <c r="D86" s="72">
        <f t="shared" si="19"/>
        <v>589761</v>
      </c>
      <c r="E86" s="49">
        <f>IFERROR(VLOOKUP(B86,[2]Subs!$B$21:$E$256,3,0),0)</f>
        <v>589761</v>
      </c>
      <c r="F86" s="63">
        <f>IFERROR(VLOOKUP(B86,[2]Subs!$B$21:$E$256,4,0),0)</f>
        <v>0</v>
      </c>
      <c r="G86" s="81">
        <v>275716</v>
      </c>
      <c r="H86" s="72">
        <f t="shared" si="22"/>
        <v>699330</v>
      </c>
      <c r="I86" s="49">
        <v>21747</v>
      </c>
      <c r="J86" s="49">
        <v>409797</v>
      </c>
      <c r="K86" s="49">
        <v>268681</v>
      </c>
      <c r="L86" s="63">
        <v>-895</v>
      </c>
      <c r="M86" s="69">
        <v>65911</v>
      </c>
    </row>
    <row r="87" spans="1:13" ht="16.5" customHeight="1" x14ac:dyDescent="0.25">
      <c r="A87" s="47">
        <v>5605</v>
      </c>
      <c r="B87" s="53" t="s">
        <v>87</v>
      </c>
      <c r="C87" s="77">
        <f t="shared" si="23"/>
        <v>207564</v>
      </c>
      <c r="D87" s="72">
        <f t="shared" si="19"/>
        <v>134508</v>
      </c>
      <c r="E87" s="49">
        <f>IFERROR(VLOOKUP(B87,[2]Subs!$B$21:$E$256,3,0),0)</f>
        <v>134508</v>
      </c>
      <c r="F87" s="63">
        <f>IFERROR(VLOOKUP(B87,[2]Subs!$B$21:$E$256,4,0),0)</f>
        <v>0</v>
      </c>
      <c r="G87" s="81">
        <v>92622</v>
      </c>
      <c r="H87" s="72">
        <f t="shared" si="22"/>
        <v>-19666</v>
      </c>
      <c r="I87" s="49">
        <v>-555</v>
      </c>
      <c r="J87" s="49">
        <v>-2456</v>
      </c>
      <c r="K87" s="49">
        <v>-5092</v>
      </c>
      <c r="L87" s="63">
        <v>-11563</v>
      </c>
      <c r="M87" s="69">
        <v>100</v>
      </c>
    </row>
    <row r="88" spans="1:13" ht="16.5" customHeight="1" x14ac:dyDescent="0.25">
      <c r="A88" s="47">
        <v>5606</v>
      </c>
      <c r="B88" s="53" t="s">
        <v>88</v>
      </c>
      <c r="C88" s="77">
        <f t="shared" si="23"/>
        <v>99972</v>
      </c>
      <c r="D88" s="72">
        <f t="shared" si="19"/>
        <v>0</v>
      </c>
      <c r="E88" s="49">
        <f>IFERROR(VLOOKUP(B88,[2]Subs!$B$21:$E$256,3,0),0)</f>
        <v>0</v>
      </c>
      <c r="F88" s="63">
        <f>IFERROR(VLOOKUP(B88,[2]Subs!$B$21:$E$256,4,0),0)</f>
        <v>0</v>
      </c>
      <c r="G88" s="81">
        <v>106606</v>
      </c>
      <c r="H88" s="72">
        <f t="shared" si="22"/>
        <v>-6634</v>
      </c>
      <c r="I88" s="49">
        <v>-285</v>
      </c>
      <c r="J88" s="49">
        <v>-1777</v>
      </c>
      <c r="K88" s="49">
        <v>-1491</v>
      </c>
      <c r="L88" s="63">
        <v>-3081</v>
      </c>
      <c r="M88" s="69">
        <v>0</v>
      </c>
    </row>
    <row r="89" spans="1:13" ht="16.5" customHeight="1" x14ac:dyDescent="0.25">
      <c r="A89" s="47">
        <v>5607</v>
      </c>
      <c r="B89" s="53" t="s">
        <v>89</v>
      </c>
      <c r="C89" s="77">
        <f t="shared" si="23"/>
        <v>110973</v>
      </c>
      <c r="D89" s="72">
        <f t="shared" si="19"/>
        <v>7971</v>
      </c>
      <c r="E89" s="49">
        <f>IFERROR(VLOOKUP(B89,[2]Subs!$B$21:$E$256,3,0),0)</f>
        <v>0</v>
      </c>
      <c r="F89" s="63">
        <f>IFERROR(VLOOKUP(B89,[2]Subs!$B$21:$E$256,4,0),0)</f>
        <v>7971</v>
      </c>
      <c r="G89" s="81">
        <v>124011</v>
      </c>
      <c r="H89" s="72">
        <f t="shared" si="22"/>
        <v>-21009</v>
      </c>
      <c r="I89" s="49">
        <v>-210</v>
      </c>
      <c r="J89" s="49">
        <v>-5207</v>
      </c>
      <c r="K89" s="49">
        <v>-2869</v>
      </c>
      <c r="L89" s="63">
        <v>-12723</v>
      </c>
      <c r="M89" s="69">
        <v>0</v>
      </c>
    </row>
    <row r="90" spans="1:13" ht="16.5" customHeight="1" x14ac:dyDescent="0.25">
      <c r="A90" s="47">
        <v>5608</v>
      </c>
      <c r="B90" s="53" t="s">
        <v>90</v>
      </c>
      <c r="C90" s="77">
        <f t="shared" si="23"/>
        <v>39527</v>
      </c>
      <c r="D90" s="72">
        <f t="shared" si="19"/>
        <v>4463</v>
      </c>
      <c r="E90" s="49">
        <f>IFERROR(VLOOKUP(B90,[2]Subs!$B$21:$E$256,3,0),0)</f>
        <v>0</v>
      </c>
      <c r="F90" s="63">
        <f>IFERROR(VLOOKUP(B90,[2]Subs!$B$21:$E$256,4,0),0)</f>
        <v>4463</v>
      </c>
      <c r="G90" s="81">
        <v>28686</v>
      </c>
      <c r="H90" s="72">
        <f t="shared" si="22"/>
        <v>6378</v>
      </c>
      <c r="I90" s="49">
        <v>-1068</v>
      </c>
      <c r="J90" s="49">
        <v>-4062</v>
      </c>
      <c r="K90" s="49">
        <v>-3672</v>
      </c>
      <c r="L90" s="63">
        <v>15180</v>
      </c>
      <c r="M90" s="69">
        <v>0</v>
      </c>
    </row>
    <row r="91" spans="1:13" ht="16.5" customHeight="1" x14ac:dyDescent="0.25">
      <c r="A91" s="47">
        <v>5609</v>
      </c>
      <c r="B91" s="53" t="s">
        <v>91</v>
      </c>
      <c r="C91" s="77">
        <f t="shared" si="23"/>
        <v>15073</v>
      </c>
      <c r="D91" s="72">
        <f t="shared" si="19"/>
        <v>0</v>
      </c>
      <c r="E91" s="49">
        <f>IFERROR(VLOOKUP(B91,[2]Subs!$B$21:$E$256,3,0),0)</f>
        <v>0</v>
      </c>
      <c r="F91" s="63">
        <f>IFERROR(VLOOKUP(B91,[2]Subs!$B$21:$E$256,4,0),0)</f>
        <v>0</v>
      </c>
      <c r="G91" s="81">
        <v>28018</v>
      </c>
      <c r="H91" s="72">
        <f t="shared" si="22"/>
        <v>-12945</v>
      </c>
      <c r="I91" s="49">
        <v>-368</v>
      </c>
      <c r="J91" s="49">
        <v>-2894</v>
      </c>
      <c r="K91" s="49">
        <v>-2563</v>
      </c>
      <c r="L91" s="63">
        <v>-7120</v>
      </c>
      <c r="M91" s="69">
        <v>0</v>
      </c>
    </row>
    <row r="92" spans="1:13" ht="16.5" customHeight="1" x14ac:dyDescent="0.25">
      <c r="A92" s="47">
        <v>5610</v>
      </c>
      <c r="B92" s="53" t="s">
        <v>92</v>
      </c>
      <c r="C92" s="77">
        <f t="shared" si="23"/>
        <v>62347</v>
      </c>
      <c r="D92" s="72">
        <f t="shared" si="19"/>
        <v>5520</v>
      </c>
      <c r="E92" s="49">
        <f>IFERROR(VLOOKUP(B92,[2]Subs!$B$21:$E$256,3,0),0)</f>
        <v>1721</v>
      </c>
      <c r="F92" s="63">
        <f>IFERROR(VLOOKUP(B92,[2]Subs!$B$21:$E$256,4,0),0)</f>
        <v>3799</v>
      </c>
      <c r="G92" s="81">
        <v>51974</v>
      </c>
      <c r="H92" s="72">
        <f t="shared" si="22"/>
        <v>4853</v>
      </c>
      <c r="I92" s="49">
        <v>-891</v>
      </c>
      <c r="J92" s="49">
        <v>2704</v>
      </c>
      <c r="K92" s="49">
        <v>1383</v>
      </c>
      <c r="L92" s="63">
        <v>1657</v>
      </c>
      <c r="M92" s="69">
        <v>0</v>
      </c>
    </row>
    <row r="93" spans="1:13" ht="16.5" customHeight="1" x14ac:dyDescent="0.25">
      <c r="A93" s="47">
        <v>5611</v>
      </c>
      <c r="B93" s="53" t="s">
        <v>93</v>
      </c>
      <c r="C93" s="77">
        <f t="shared" si="23"/>
        <v>40718</v>
      </c>
      <c r="D93" s="72">
        <f t="shared" si="19"/>
        <v>0</v>
      </c>
      <c r="E93" s="49">
        <f>IFERROR(VLOOKUP(B93,[2]Subs!$B$21:$E$256,3,0),0)</f>
        <v>0</v>
      </c>
      <c r="F93" s="63">
        <f>IFERROR(VLOOKUP(B93,[2]Subs!$B$21:$E$256,4,0),0)</f>
        <v>0</v>
      </c>
      <c r="G93" s="81">
        <v>44483</v>
      </c>
      <c r="H93" s="72">
        <f t="shared" si="22"/>
        <v>-3765</v>
      </c>
      <c r="I93" s="49">
        <v>-380</v>
      </c>
      <c r="J93" s="49">
        <v>-816</v>
      </c>
      <c r="K93" s="49">
        <v>-773</v>
      </c>
      <c r="L93" s="63">
        <v>-1796</v>
      </c>
      <c r="M93" s="69">
        <v>0</v>
      </c>
    </row>
    <row r="94" spans="1:13" ht="16.5" customHeight="1" x14ac:dyDescent="0.25">
      <c r="A94" s="47"/>
      <c r="B94" s="53"/>
      <c r="C94" s="66">
        <f t="shared" ref="C94:G94" si="24">SUM(C84:C93)</f>
        <v>2355870</v>
      </c>
      <c r="D94" s="73">
        <f t="shared" si="24"/>
        <v>742223</v>
      </c>
      <c r="E94" s="50">
        <f>SUM(E84:E93)</f>
        <v>725990</v>
      </c>
      <c r="F94" s="64">
        <f>SUM(F84:F93)</f>
        <v>16233</v>
      </c>
      <c r="G94" s="82">
        <f t="shared" si="24"/>
        <v>925780</v>
      </c>
      <c r="H94" s="73">
        <f t="shared" ref="H94" si="25">SUM(H84:H93)</f>
        <v>621856</v>
      </c>
      <c r="I94" s="50">
        <v>17758</v>
      </c>
      <c r="J94" s="50">
        <v>405009</v>
      </c>
      <c r="K94" s="50">
        <v>225401</v>
      </c>
      <c r="L94" s="64">
        <v>-26312</v>
      </c>
      <c r="M94" s="121">
        <f>SUM(M84:M93)</f>
        <v>66011</v>
      </c>
    </row>
    <row r="95" spans="1:13" ht="16.5" customHeight="1" x14ac:dyDescent="0.3">
      <c r="A95" s="51"/>
      <c r="B95" s="52" t="s">
        <v>94</v>
      </c>
      <c r="C95" s="78"/>
      <c r="D95" s="75"/>
      <c r="E95" s="49">
        <f>IFERROR(VLOOKUP(B95,[2]Subs!$B$21:$E$256,3,0),0)</f>
        <v>0</v>
      </c>
      <c r="F95" s="63">
        <f>IFERROR(VLOOKUP(B95,[2]Subs!$B$21:$E$256,4,0),0)</f>
        <v>0</v>
      </c>
      <c r="G95" s="83"/>
      <c r="H95" s="72">
        <f>+I95+J95+K95+L95</f>
        <v>0</v>
      </c>
      <c r="I95" s="46">
        <v>0</v>
      </c>
      <c r="J95" s="49">
        <v>0</v>
      </c>
      <c r="K95" s="49">
        <v>0</v>
      </c>
      <c r="L95" s="63">
        <v>0</v>
      </c>
      <c r="M95" s="70"/>
    </row>
    <row r="96" spans="1:13" ht="16.5" customHeight="1" x14ac:dyDescent="0.25">
      <c r="A96" s="47">
        <v>5701</v>
      </c>
      <c r="B96" s="53" t="s">
        <v>95</v>
      </c>
      <c r="C96" s="77">
        <f>+D96+G96+H96+M96</f>
        <v>454471</v>
      </c>
      <c r="D96" s="72">
        <f t="shared" si="19"/>
        <v>392312</v>
      </c>
      <c r="E96" s="49">
        <f>IFERROR(VLOOKUP(B96,[2]Subs!$B$21:$E$256,3,0),0)</f>
        <v>354405</v>
      </c>
      <c r="F96" s="63">
        <f>IFERROR(VLOOKUP(B96,[2]Subs!$B$21:$E$256,4,0),0)</f>
        <v>37907</v>
      </c>
      <c r="G96" s="81">
        <v>69796</v>
      </c>
      <c r="H96" s="72">
        <f>+I96+J96+K96+L96</f>
        <v>-25868</v>
      </c>
      <c r="I96" s="49">
        <v>10169</v>
      </c>
      <c r="J96" s="49">
        <v>76565</v>
      </c>
      <c r="K96" s="49">
        <v>14145</v>
      </c>
      <c r="L96" s="63">
        <v>-126747</v>
      </c>
      <c r="M96" s="69">
        <v>18231</v>
      </c>
    </row>
    <row r="97" spans="1:13" ht="16.5" customHeight="1" x14ac:dyDescent="0.25">
      <c r="A97" s="47">
        <v>5702</v>
      </c>
      <c r="B97" s="53" t="s">
        <v>96</v>
      </c>
      <c r="C97" s="77">
        <f>+D97+G97+H97+M97</f>
        <v>29137</v>
      </c>
      <c r="D97" s="72">
        <f t="shared" si="19"/>
        <v>-5353</v>
      </c>
      <c r="E97" s="49">
        <f>IFERROR(VLOOKUP(B97,[2]Subs!$B$21:$E$256,3,0),0)</f>
        <v>0</v>
      </c>
      <c r="F97" s="63">
        <f>IFERROR(VLOOKUP(B97,[2]Subs!$B$21:$E$256,4,0),0)</f>
        <v>-5353</v>
      </c>
      <c r="G97" s="81">
        <v>44633</v>
      </c>
      <c r="H97" s="72">
        <f>+I97+J97+K97+L97</f>
        <v>-10143</v>
      </c>
      <c r="I97" s="49">
        <v>141</v>
      </c>
      <c r="J97" s="49">
        <v>-2385</v>
      </c>
      <c r="K97" s="49">
        <v>-1686</v>
      </c>
      <c r="L97" s="63">
        <v>-6213</v>
      </c>
      <c r="M97" s="69">
        <v>0</v>
      </c>
    </row>
    <row r="98" spans="1:13" ht="16.5" customHeight="1" x14ac:dyDescent="0.25">
      <c r="A98" s="47">
        <v>5703</v>
      </c>
      <c r="B98" s="53" t="s">
        <v>97</v>
      </c>
      <c r="C98" s="77">
        <f>+D98+G98+H98+M98</f>
        <v>361958</v>
      </c>
      <c r="D98" s="72">
        <f t="shared" si="19"/>
        <v>106860</v>
      </c>
      <c r="E98" s="49">
        <f>IFERROR(VLOOKUP(B98,[2]Subs!$B$21:$E$256,3,0),0)</f>
        <v>6554</v>
      </c>
      <c r="F98" s="63">
        <f>IFERROR(VLOOKUP(B98,[2]Subs!$B$21:$E$256,4,0),0)</f>
        <v>100306</v>
      </c>
      <c r="G98" s="81">
        <v>224352</v>
      </c>
      <c r="H98" s="72">
        <f>+I98+J98+K98+L98</f>
        <v>30746</v>
      </c>
      <c r="I98" s="49">
        <v>2589</v>
      </c>
      <c r="J98" s="49">
        <v>28653</v>
      </c>
      <c r="K98" s="49">
        <v>8014</v>
      </c>
      <c r="L98" s="63">
        <v>-8510</v>
      </c>
      <c r="M98" s="69">
        <v>0</v>
      </c>
    </row>
    <row r="99" spans="1:13" ht="16.5" customHeight="1" x14ac:dyDescent="0.25">
      <c r="A99" s="47">
        <v>5704</v>
      </c>
      <c r="B99" s="53" t="s">
        <v>98</v>
      </c>
      <c r="C99" s="77">
        <f>+D99+G99+H99+M99</f>
        <v>18668</v>
      </c>
      <c r="D99" s="72">
        <f t="shared" si="19"/>
        <v>-4989</v>
      </c>
      <c r="E99" s="49">
        <f>IFERROR(VLOOKUP(B99,[2]Subs!$B$21:$E$256,3,0),0)</f>
        <v>7400</v>
      </c>
      <c r="F99" s="63">
        <f>IFERROR(VLOOKUP(B99,[2]Subs!$B$21:$E$256,4,0),0)</f>
        <v>-12389</v>
      </c>
      <c r="G99" s="81">
        <v>30151</v>
      </c>
      <c r="H99" s="72">
        <f>+I99+J99+K99+L99</f>
        <v>-6494</v>
      </c>
      <c r="I99" s="49">
        <v>-368</v>
      </c>
      <c r="J99" s="49">
        <v>-2148</v>
      </c>
      <c r="K99" s="49">
        <v>2564</v>
      </c>
      <c r="L99" s="63">
        <v>-6542</v>
      </c>
      <c r="M99" s="69">
        <v>0</v>
      </c>
    </row>
    <row r="100" spans="1:13" ht="16.5" customHeight="1" x14ac:dyDescent="0.25">
      <c r="A100" s="53"/>
      <c r="B100" s="53"/>
      <c r="C100" s="66">
        <f t="shared" ref="C100:G100" si="26">SUM(C96:C99)</f>
        <v>864234</v>
      </c>
      <c r="D100" s="73">
        <f t="shared" si="26"/>
        <v>488830</v>
      </c>
      <c r="E100" s="50">
        <f>SUM(E96:E99)</f>
        <v>368359</v>
      </c>
      <c r="F100" s="64">
        <f>SUM(F96:F99)</f>
        <v>120471</v>
      </c>
      <c r="G100" s="82">
        <f t="shared" si="26"/>
        <v>368932</v>
      </c>
      <c r="H100" s="73">
        <f t="shared" ref="H100" si="27">SUM(H96:H99)</f>
        <v>-11759</v>
      </c>
      <c r="I100" s="50">
        <v>12531</v>
      </c>
      <c r="J100" s="50">
        <v>100685</v>
      </c>
      <c r="K100" s="50">
        <v>23037</v>
      </c>
      <c r="L100" s="64">
        <v>-148012</v>
      </c>
      <c r="M100" s="121">
        <f>SUM(M96:M99)</f>
        <v>18231</v>
      </c>
    </row>
    <row r="101" spans="1:13" ht="16.5" customHeight="1" x14ac:dyDescent="0.3">
      <c r="A101" s="51"/>
      <c r="B101" s="52" t="s">
        <v>99</v>
      </c>
      <c r="C101" s="78"/>
      <c r="D101" s="75"/>
      <c r="E101" s="49">
        <f>IFERROR(VLOOKUP(B101,[2]Subs!$B$21:$E$256,3,0),0)</f>
        <v>0</v>
      </c>
      <c r="F101" s="63">
        <f>IFERROR(VLOOKUP(B101,[2]Subs!$B$21:$E$256,4,0),0)</f>
        <v>0</v>
      </c>
      <c r="G101" s="83"/>
      <c r="H101" s="72">
        <f t="shared" ref="H101:H109" si="28">+I101+J101+K101+L101</f>
        <v>0</v>
      </c>
      <c r="I101" s="46">
        <v>0</v>
      </c>
      <c r="J101" s="49">
        <v>0</v>
      </c>
      <c r="K101" s="49">
        <v>0</v>
      </c>
      <c r="L101" s="63">
        <v>0</v>
      </c>
      <c r="M101" s="70"/>
    </row>
    <row r="102" spans="1:13" ht="16.5" customHeight="1" x14ac:dyDescent="0.25">
      <c r="A102" s="47">
        <v>5801</v>
      </c>
      <c r="B102" s="53" t="s">
        <v>100</v>
      </c>
      <c r="C102" s="77">
        <f t="shared" ref="C102:C109" si="29">+D102+G102+H102+M102</f>
        <v>383832</v>
      </c>
      <c r="D102" s="72">
        <f t="shared" si="19"/>
        <v>223905</v>
      </c>
      <c r="E102" s="49">
        <f>IFERROR(VLOOKUP(B102,[2]Subs!$B$21:$E$256,3,0),0)</f>
        <v>223905</v>
      </c>
      <c r="F102" s="63">
        <f>IFERROR(VLOOKUP(B102,[2]Subs!$B$21:$E$256,4,0),0)</f>
        <v>0</v>
      </c>
      <c r="G102" s="81">
        <v>79460</v>
      </c>
      <c r="H102" s="72">
        <f t="shared" si="28"/>
        <v>80167</v>
      </c>
      <c r="I102" s="49">
        <v>3306</v>
      </c>
      <c r="J102" s="49">
        <v>23965</v>
      </c>
      <c r="K102" s="49">
        <v>32193</v>
      </c>
      <c r="L102" s="63">
        <v>20703</v>
      </c>
      <c r="M102" s="69">
        <v>300</v>
      </c>
    </row>
    <row r="103" spans="1:13" ht="16.5" customHeight="1" x14ac:dyDescent="0.25">
      <c r="A103" s="47">
        <v>5802</v>
      </c>
      <c r="B103" s="53" t="s">
        <v>101</v>
      </c>
      <c r="C103" s="77">
        <f t="shared" si="29"/>
        <v>243872</v>
      </c>
      <c r="D103" s="72">
        <f t="shared" si="19"/>
        <v>34705</v>
      </c>
      <c r="E103" s="49">
        <f>IFERROR(VLOOKUP(B103,[2]Subs!$B$21:$E$256,3,0),0)</f>
        <v>0</v>
      </c>
      <c r="F103" s="63">
        <f>IFERROR(VLOOKUP(B103,[2]Subs!$B$21:$E$256,4,0),0)</f>
        <v>34705</v>
      </c>
      <c r="G103" s="81">
        <v>164696</v>
      </c>
      <c r="H103" s="72">
        <f t="shared" si="28"/>
        <v>44471</v>
      </c>
      <c r="I103" s="49">
        <v>-342</v>
      </c>
      <c r="J103" s="49">
        <v>-7607</v>
      </c>
      <c r="K103" s="49">
        <v>8299</v>
      </c>
      <c r="L103" s="63">
        <v>44121</v>
      </c>
      <c r="M103" s="69">
        <v>0</v>
      </c>
    </row>
    <row r="104" spans="1:13" ht="16.5" customHeight="1" x14ac:dyDescent="0.25">
      <c r="A104" s="47">
        <v>5803</v>
      </c>
      <c r="B104" s="53" t="s">
        <v>102</v>
      </c>
      <c r="C104" s="77">
        <f t="shared" si="29"/>
        <v>-256538</v>
      </c>
      <c r="D104" s="72">
        <f t="shared" si="19"/>
        <v>-959383</v>
      </c>
      <c r="E104" s="49">
        <f>IFERROR(VLOOKUP(B104,[2]Subs!$B$21:$E$256,3,0),0)</f>
        <v>-959383</v>
      </c>
      <c r="F104" s="63">
        <f>IFERROR(VLOOKUP(B104,[2]Subs!$B$21:$E$256,4,0),0)</f>
        <v>0</v>
      </c>
      <c r="G104" s="81"/>
      <c r="H104" s="72">
        <f t="shared" si="28"/>
        <v>637838</v>
      </c>
      <c r="I104" s="49">
        <v>-994</v>
      </c>
      <c r="J104" s="49">
        <v>672363</v>
      </c>
      <c r="K104" s="49">
        <v>144543</v>
      </c>
      <c r="L104" s="63">
        <v>-178074</v>
      </c>
      <c r="M104" s="69">
        <v>65007</v>
      </c>
    </row>
    <row r="105" spans="1:13" ht="16.5" customHeight="1" x14ac:dyDescent="0.25">
      <c r="A105" s="47">
        <v>5804</v>
      </c>
      <c r="B105" s="53" t="s">
        <v>103</v>
      </c>
      <c r="C105" s="77">
        <f t="shared" si="29"/>
        <v>342376</v>
      </c>
      <c r="D105" s="72">
        <f t="shared" si="19"/>
        <v>0</v>
      </c>
      <c r="E105" s="49">
        <f>IFERROR(VLOOKUP(B105,[2]Subs!$B$21:$E$256,3,0),0)</f>
        <v>0</v>
      </c>
      <c r="F105" s="63">
        <f>IFERROR(VLOOKUP(B105,[2]Subs!$B$21:$E$256,4,0),0)</f>
        <v>0</v>
      </c>
      <c r="G105" s="81">
        <v>260064</v>
      </c>
      <c r="H105" s="72">
        <f t="shared" si="28"/>
        <v>82312</v>
      </c>
      <c r="I105" s="49">
        <v>520</v>
      </c>
      <c r="J105" s="49">
        <v>-25932</v>
      </c>
      <c r="K105" s="49">
        <v>86299</v>
      </c>
      <c r="L105" s="63">
        <v>21425</v>
      </c>
      <c r="M105" s="69">
        <v>0</v>
      </c>
    </row>
    <row r="106" spans="1:13" ht="16.5" customHeight="1" x14ac:dyDescent="0.25">
      <c r="A106" s="47">
        <v>5805</v>
      </c>
      <c r="B106" s="53" t="s">
        <v>104</v>
      </c>
      <c r="C106" s="77">
        <f t="shared" si="29"/>
        <v>82761</v>
      </c>
      <c r="D106" s="72">
        <f t="shared" si="19"/>
        <v>0</v>
      </c>
      <c r="E106" s="49">
        <f>IFERROR(VLOOKUP(B106,[2]Subs!$B$21:$E$256,3,0),0)</f>
        <v>0</v>
      </c>
      <c r="F106" s="63">
        <f>IFERROR(VLOOKUP(B106,[2]Subs!$B$21:$E$256,4,0),0)</f>
        <v>0</v>
      </c>
      <c r="G106" s="81">
        <v>86337</v>
      </c>
      <c r="H106" s="72">
        <f t="shared" si="28"/>
        <v>-3576</v>
      </c>
      <c r="I106" s="49">
        <v>-588</v>
      </c>
      <c r="J106" s="49">
        <v>9620</v>
      </c>
      <c r="K106" s="49">
        <v>-4159</v>
      </c>
      <c r="L106" s="63">
        <v>-8449</v>
      </c>
      <c r="M106" s="69">
        <v>0</v>
      </c>
    </row>
    <row r="107" spans="1:13" ht="16.5" customHeight="1" x14ac:dyDescent="0.25">
      <c r="A107" s="47">
        <v>5806</v>
      </c>
      <c r="B107" s="53" t="s">
        <v>105</v>
      </c>
      <c r="C107" s="77">
        <f t="shared" si="29"/>
        <v>124980</v>
      </c>
      <c r="D107" s="72">
        <f t="shared" si="19"/>
        <v>4916</v>
      </c>
      <c r="E107" s="49">
        <f>IFERROR(VLOOKUP(B107,[2]Subs!$B$21:$E$256,3,0),0)</f>
        <v>0</v>
      </c>
      <c r="F107" s="63">
        <f>IFERROR(VLOOKUP(B107,[2]Subs!$B$21:$E$256,4,0),0)</f>
        <v>4916</v>
      </c>
      <c r="G107" s="81">
        <v>69420</v>
      </c>
      <c r="H107" s="72">
        <f t="shared" si="28"/>
        <v>50644</v>
      </c>
      <c r="I107" s="49">
        <v>-357</v>
      </c>
      <c r="J107" s="49">
        <v>607</v>
      </c>
      <c r="K107" s="49">
        <v>20086</v>
      </c>
      <c r="L107" s="63">
        <v>30308</v>
      </c>
      <c r="M107" s="69">
        <v>0</v>
      </c>
    </row>
    <row r="108" spans="1:13" ht="16.5" customHeight="1" x14ac:dyDescent="0.25">
      <c r="A108" s="47">
        <v>5807</v>
      </c>
      <c r="B108" s="53" t="s">
        <v>106</v>
      </c>
      <c r="C108" s="77">
        <f t="shared" si="29"/>
        <v>82125</v>
      </c>
      <c r="D108" s="72">
        <f t="shared" si="19"/>
        <v>0</v>
      </c>
      <c r="E108" s="49">
        <f>IFERROR(VLOOKUP(B108,[2]Subs!$B$21:$E$256,3,0),0)</f>
        <v>0</v>
      </c>
      <c r="F108" s="63">
        <f>IFERROR(VLOOKUP(B108,[2]Subs!$B$21:$E$256,4,0),0)</f>
        <v>0</v>
      </c>
      <c r="G108" s="81">
        <v>95804</v>
      </c>
      <c r="H108" s="72">
        <f t="shared" si="28"/>
        <v>-13679</v>
      </c>
      <c r="I108" s="49">
        <v>6100</v>
      </c>
      <c r="J108" s="49">
        <v>-7172</v>
      </c>
      <c r="K108" s="49">
        <v>-4181</v>
      </c>
      <c r="L108" s="63">
        <v>-8426</v>
      </c>
      <c r="M108" s="69">
        <v>0</v>
      </c>
    </row>
    <row r="109" spans="1:13" ht="16.5" customHeight="1" x14ac:dyDescent="0.25">
      <c r="A109" s="47">
        <v>5808</v>
      </c>
      <c r="B109" s="53" t="s">
        <v>107</v>
      </c>
      <c r="C109" s="77">
        <f t="shared" si="29"/>
        <v>64698</v>
      </c>
      <c r="D109" s="72">
        <f t="shared" si="19"/>
        <v>36548</v>
      </c>
      <c r="E109" s="49">
        <f>IFERROR(VLOOKUP(B109,[2]Subs!$B$21:$E$256,3,0),0)</f>
        <v>0</v>
      </c>
      <c r="F109" s="63">
        <f>IFERROR(VLOOKUP(B109,[2]Subs!$B$21:$E$256,4,0),0)</f>
        <v>36548</v>
      </c>
      <c r="G109" s="81">
        <v>31834</v>
      </c>
      <c r="H109" s="72">
        <f t="shared" si="28"/>
        <v>-3684</v>
      </c>
      <c r="I109" s="49">
        <v>-74</v>
      </c>
      <c r="J109" s="49">
        <v>606</v>
      </c>
      <c r="K109" s="49">
        <v>-991</v>
      </c>
      <c r="L109" s="63">
        <v>-3225</v>
      </c>
      <c r="M109" s="69">
        <v>0</v>
      </c>
    </row>
    <row r="110" spans="1:13" ht="16.5" customHeight="1" x14ac:dyDescent="0.25">
      <c r="A110" s="47"/>
      <c r="B110" s="53"/>
      <c r="C110" s="66">
        <f t="shared" ref="C110:G110" si="30">SUM(C102:C109)</f>
        <v>1068106</v>
      </c>
      <c r="D110" s="73">
        <f t="shared" si="30"/>
        <v>-659309</v>
      </c>
      <c r="E110" s="50">
        <f>SUM(E102:E109)</f>
        <v>-735478</v>
      </c>
      <c r="F110" s="64">
        <f>SUM(F102:F109)</f>
        <v>76169</v>
      </c>
      <c r="G110" s="82">
        <f t="shared" si="30"/>
        <v>787615</v>
      </c>
      <c r="H110" s="73">
        <f t="shared" ref="H110" si="31">SUM(H102:H109)</f>
        <v>874493</v>
      </c>
      <c r="I110" s="50">
        <v>7571</v>
      </c>
      <c r="J110" s="50">
        <v>666450</v>
      </c>
      <c r="K110" s="50">
        <v>282089</v>
      </c>
      <c r="L110" s="64">
        <v>-81617</v>
      </c>
      <c r="M110" s="121">
        <f>SUM(M102:M109)</f>
        <v>65307</v>
      </c>
    </row>
    <row r="111" spans="1:13" ht="16.5" customHeight="1" x14ac:dyDescent="0.3">
      <c r="A111" s="51"/>
      <c r="B111" s="52" t="s">
        <v>108</v>
      </c>
      <c r="C111" s="78"/>
      <c r="D111" s="75"/>
      <c r="E111" s="49">
        <f>IFERROR(VLOOKUP(B111,[2]Subs!$B$21:$E$256,3,0),0)</f>
        <v>0</v>
      </c>
      <c r="F111" s="63">
        <f>IFERROR(VLOOKUP(B111,[2]Subs!$B$21:$E$256,4,0),0)</f>
        <v>0</v>
      </c>
      <c r="G111" s="83"/>
      <c r="H111" s="72">
        <f t="shared" ref="H111:H118" si="32">+I111+J111+K111+L111</f>
        <v>0</v>
      </c>
      <c r="I111" s="46">
        <v>0</v>
      </c>
      <c r="J111" s="49">
        <v>0</v>
      </c>
      <c r="K111" s="49">
        <v>0</v>
      </c>
      <c r="L111" s="63">
        <v>0</v>
      </c>
      <c r="M111" s="70"/>
    </row>
    <row r="112" spans="1:13" ht="16.5" customHeight="1" x14ac:dyDescent="0.25">
      <c r="A112" s="47">
        <v>5901</v>
      </c>
      <c r="B112" s="53" t="s">
        <v>109</v>
      </c>
      <c r="C112" s="77">
        <f t="shared" ref="C112:C118" si="33">+D112+G112+H112+M112</f>
        <v>277298</v>
      </c>
      <c r="D112" s="72">
        <f t="shared" si="19"/>
        <v>207948</v>
      </c>
      <c r="E112" s="49">
        <f>IFERROR(VLOOKUP(B112,[2]Subs!$B$21:$E$256,3,0),0)</f>
        <v>0</v>
      </c>
      <c r="F112" s="63">
        <f>IFERROR(VLOOKUP(B112,[2]Subs!$B$21:$E$256,4,0),0)</f>
        <v>207948</v>
      </c>
      <c r="G112" s="81">
        <v>91969</v>
      </c>
      <c r="H112" s="72">
        <f t="shared" si="32"/>
        <v>-22619</v>
      </c>
      <c r="I112" s="49">
        <v>-1245</v>
      </c>
      <c r="J112" s="49">
        <v>-11847</v>
      </c>
      <c r="K112" s="49">
        <v>-4596</v>
      </c>
      <c r="L112" s="63">
        <v>-4931</v>
      </c>
      <c r="M112" s="69">
        <v>0</v>
      </c>
    </row>
    <row r="113" spans="1:13" ht="16.5" customHeight="1" x14ac:dyDescent="0.25">
      <c r="A113" s="47">
        <v>5902</v>
      </c>
      <c r="B113" s="53" t="s">
        <v>110</v>
      </c>
      <c r="C113" s="77">
        <f t="shared" si="33"/>
        <v>134681</v>
      </c>
      <c r="D113" s="72">
        <f t="shared" si="19"/>
        <v>43658</v>
      </c>
      <c r="E113" s="49">
        <f>IFERROR(VLOOKUP(B113,[2]Subs!$B$21:$E$256,3,0),0)</f>
        <v>0</v>
      </c>
      <c r="F113" s="63">
        <f>IFERROR(VLOOKUP(B113,[2]Subs!$B$21:$E$256,4,0),0)</f>
        <v>43658</v>
      </c>
      <c r="G113" s="81">
        <v>102679</v>
      </c>
      <c r="H113" s="72">
        <f t="shared" si="32"/>
        <v>-11656</v>
      </c>
      <c r="I113" s="49">
        <v>-415</v>
      </c>
      <c r="J113" s="49">
        <v>-2693</v>
      </c>
      <c r="K113" s="49">
        <v>-1711</v>
      </c>
      <c r="L113" s="63">
        <v>-6837</v>
      </c>
      <c r="M113" s="69">
        <v>0</v>
      </c>
    </row>
    <row r="114" spans="1:13" ht="16.5" customHeight="1" x14ac:dyDescent="0.25">
      <c r="A114" s="47">
        <v>5903</v>
      </c>
      <c r="B114" s="53" t="s">
        <v>111</v>
      </c>
      <c r="C114" s="77">
        <f t="shared" si="33"/>
        <v>1730792</v>
      </c>
      <c r="D114" s="72">
        <f t="shared" si="19"/>
        <v>1152146</v>
      </c>
      <c r="E114" s="49">
        <f>IFERROR(VLOOKUP(B114,[2]Subs!$B$21:$E$256,3,0),0)</f>
        <v>0</v>
      </c>
      <c r="F114" s="63">
        <f>IFERROR(VLOOKUP(B114,[2]Subs!$B$21:$E$256,4,0),0)</f>
        <v>1152146</v>
      </c>
      <c r="G114" s="81">
        <v>499977</v>
      </c>
      <c r="H114" s="72">
        <f t="shared" si="32"/>
        <v>78669</v>
      </c>
      <c r="I114" s="49">
        <v>3147</v>
      </c>
      <c r="J114" s="49">
        <v>11851</v>
      </c>
      <c r="K114" s="49">
        <v>2687</v>
      </c>
      <c r="L114" s="63">
        <v>60984</v>
      </c>
      <c r="M114" s="69">
        <v>0</v>
      </c>
    </row>
    <row r="115" spans="1:13" ht="16.5" customHeight="1" x14ac:dyDescent="0.25">
      <c r="A115" s="47">
        <v>5904</v>
      </c>
      <c r="B115" s="53" t="s">
        <v>112</v>
      </c>
      <c r="C115" s="77">
        <f t="shared" si="33"/>
        <v>438650</v>
      </c>
      <c r="D115" s="72">
        <f t="shared" si="19"/>
        <v>52916</v>
      </c>
      <c r="E115" s="49">
        <f>IFERROR(VLOOKUP(B115,[2]Subs!$B$21:$E$256,3,0),0)</f>
        <v>0</v>
      </c>
      <c r="F115" s="63">
        <f>IFERROR(VLOOKUP(B115,[2]Subs!$B$21:$E$256,4,0),0)</f>
        <v>52916</v>
      </c>
      <c r="G115" s="81">
        <v>391778</v>
      </c>
      <c r="H115" s="72">
        <f t="shared" si="32"/>
        <v>-6044</v>
      </c>
      <c r="I115" s="49">
        <v>-882</v>
      </c>
      <c r="J115" s="49">
        <v>-8542</v>
      </c>
      <c r="K115" s="49">
        <v>-6091</v>
      </c>
      <c r="L115" s="63">
        <v>9471</v>
      </c>
      <c r="M115" s="69">
        <v>0</v>
      </c>
    </row>
    <row r="116" spans="1:13" ht="16.5" customHeight="1" x14ac:dyDescent="0.25">
      <c r="A116" s="47">
        <v>5905</v>
      </c>
      <c r="B116" s="53" t="s">
        <v>113</v>
      </c>
      <c r="C116" s="77">
        <f t="shared" si="33"/>
        <v>2797060</v>
      </c>
      <c r="D116" s="72">
        <f t="shared" si="19"/>
        <v>1216032</v>
      </c>
      <c r="E116" s="49">
        <f>IFERROR(VLOOKUP(B116,[2]Subs!$B$21:$E$256,3,0),0)</f>
        <v>429726</v>
      </c>
      <c r="F116" s="63">
        <f>IFERROR(VLOOKUP(B116,[2]Subs!$B$21:$E$256,4,0),0)</f>
        <v>786306</v>
      </c>
      <c r="G116" s="81">
        <v>727606</v>
      </c>
      <c r="H116" s="72">
        <f t="shared" si="32"/>
        <v>790733</v>
      </c>
      <c r="I116" s="49">
        <v>1080</v>
      </c>
      <c r="J116" s="49">
        <v>42581</v>
      </c>
      <c r="K116" s="49">
        <v>152729</v>
      </c>
      <c r="L116" s="63">
        <v>594343</v>
      </c>
      <c r="M116" s="69">
        <v>62689</v>
      </c>
    </row>
    <row r="117" spans="1:13" ht="16.5" customHeight="1" x14ac:dyDescent="0.25">
      <c r="A117" s="47">
        <v>5906</v>
      </c>
      <c r="B117" s="53" t="s">
        <v>114</v>
      </c>
      <c r="C117" s="77">
        <f t="shared" si="33"/>
        <v>456804</v>
      </c>
      <c r="D117" s="72">
        <f t="shared" si="19"/>
        <v>110363</v>
      </c>
      <c r="E117" s="49">
        <f>IFERROR(VLOOKUP(B117,[2]Subs!$B$21:$E$256,3,0),0)</f>
        <v>0</v>
      </c>
      <c r="F117" s="63">
        <f>IFERROR(VLOOKUP(B117,[2]Subs!$B$21:$E$256,4,0),0)</f>
        <v>110363</v>
      </c>
      <c r="G117" s="81">
        <v>267928</v>
      </c>
      <c r="H117" s="72">
        <f t="shared" si="32"/>
        <v>78513</v>
      </c>
      <c r="I117" s="49">
        <v>527</v>
      </c>
      <c r="J117" s="49">
        <v>6345</v>
      </c>
      <c r="K117" s="49">
        <v>46961</v>
      </c>
      <c r="L117" s="63">
        <v>24680</v>
      </c>
      <c r="M117" s="69">
        <v>0</v>
      </c>
    </row>
    <row r="118" spans="1:13" ht="16.5" customHeight="1" x14ac:dyDescent="0.25">
      <c r="A118" s="47">
        <v>5907</v>
      </c>
      <c r="B118" s="53" t="s">
        <v>115</v>
      </c>
      <c r="C118" s="77">
        <f t="shared" si="33"/>
        <v>175163</v>
      </c>
      <c r="D118" s="72">
        <f t="shared" si="19"/>
        <v>13892</v>
      </c>
      <c r="E118" s="49">
        <f>IFERROR(VLOOKUP(B118,[2]Subs!$B$21:$E$256,3,0),0)</f>
        <v>0</v>
      </c>
      <c r="F118" s="63">
        <f>IFERROR(VLOOKUP(B118,[2]Subs!$B$21:$E$256,4,0),0)</f>
        <v>13892</v>
      </c>
      <c r="G118" s="81">
        <v>158537</v>
      </c>
      <c r="H118" s="72">
        <f t="shared" si="32"/>
        <v>2734</v>
      </c>
      <c r="I118" s="49">
        <v>-427</v>
      </c>
      <c r="J118" s="49">
        <v>-1738</v>
      </c>
      <c r="K118" s="49">
        <v>8953</v>
      </c>
      <c r="L118" s="63">
        <v>-4054</v>
      </c>
      <c r="M118" s="69">
        <v>0</v>
      </c>
    </row>
    <row r="119" spans="1:13" ht="16.5" customHeight="1" x14ac:dyDescent="0.25">
      <c r="A119" s="47"/>
      <c r="B119" s="53"/>
      <c r="C119" s="66">
        <f t="shared" ref="C119:G119" si="34">SUM(C112:C118)</f>
        <v>6010448</v>
      </c>
      <c r="D119" s="73">
        <f t="shared" si="34"/>
        <v>2796955</v>
      </c>
      <c r="E119" s="50">
        <f>SUM(E112:E118)</f>
        <v>429726</v>
      </c>
      <c r="F119" s="64">
        <f>SUM(F112:F118)</f>
        <v>2367229</v>
      </c>
      <c r="G119" s="82">
        <f t="shared" si="34"/>
        <v>2240474</v>
      </c>
      <c r="H119" s="73">
        <f t="shared" ref="H119" si="35">SUM(H112:H118)</f>
        <v>910330</v>
      </c>
      <c r="I119" s="50">
        <v>1785</v>
      </c>
      <c r="J119" s="50">
        <v>35957</v>
      </c>
      <c r="K119" s="50">
        <v>198932</v>
      </c>
      <c r="L119" s="64">
        <v>673656</v>
      </c>
      <c r="M119" s="121">
        <f>SUM(M112:M118)</f>
        <v>62689</v>
      </c>
    </row>
    <row r="120" spans="1:13" ht="16.5" customHeight="1" x14ac:dyDescent="0.3">
      <c r="A120" s="51"/>
      <c r="B120" s="52" t="s">
        <v>116</v>
      </c>
      <c r="C120" s="78"/>
      <c r="D120" s="75"/>
      <c r="E120" s="49">
        <f>IFERROR(VLOOKUP(B120,[2]Subs!$B$21:$E$256,3,0),0)</f>
        <v>0</v>
      </c>
      <c r="F120" s="63">
        <f>IFERROR(VLOOKUP(B120,[2]Subs!$B$21:$E$256,4,0),0)</f>
        <v>0</v>
      </c>
      <c r="G120" s="83"/>
      <c r="H120" s="72">
        <f t="shared" ref="H120:H129" si="36">+I120+J120+K120+L120</f>
        <v>0</v>
      </c>
      <c r="I120" s="46">
        <v>0</v>
      </c>
      <c r="J120" s="49">
        <v>0</v>
      </c>
      <c r="K120" s="49">
        <v>0</v>
      </c>
      <c r="L120" s="63">
        <v>0</v>
      </c>
      <c r="M120" s="70"/>
    </row>
    <row r="121" spans="1:13" ht="16.5" customHeight="1" x14ac:dyDescent="0.25">
      <c r="A121" s="47">
        <v>6001</v>
      </c>
      <c r="B121" s="53" t="s">
        <v>117</v>
      </c>
      <c r="C121" s="77">
        <f t="shared" ref="C121:C129" si="37">+D121+G121+H121+M121</f>
        <v>160728</v>
      </c>
      <c r="D121" s="72">
        <f t="shared" si="19"/>
        <v>78193</v>
      </c>
      <c r="E121" s="49">
        <f>IFERROR(VLOOKUP(B121,[2]Subs!$B$21:$E$256,3,0),0)</f>
        <v>56438</v>
      </c>
      <c r="F121" s="63">
        <f>IFERROR(VLOOKUP(B121,[2]Subs!$B$21:$E$256,4,0),0)</f>
        <v>21755</v>
      </c>
      <c r="G121" s="81">
        <v>45358</v>
      </c>
      <c r="H121" s="72">
        <f t="shared" si="36"/>
        <v>31084</v>
      </c>
      <c r="I121" s="49">
        <v>-122</v>
      </c>
      <c r="J121" s="49">
        <v>30104</v>
      </c>
      <c r="K121" s="49">
        <v>-3672</v>
      </c>
      <c r="L121" s="63">
        <v>4774</v>
      </c>
      <c r="M121" s="69">
        <v>6093</v>
      </c>
    </row>
    <row r="122" spans="1:13" ht="16.5" customHeight="1" x14ac:dyDescent="0.25">
      <c r="A122" s="47">
        <v>6002</v>
      </c>
      <c r="B122" s="53" t="s">
        <v>118</v>
      </c>
      <c r="C122" s="77">
        <f t="shared" si="37"/>
        <v>19370</v>
      </c>
      <c r="D122" s="72">
        <f t="shared" si="19"/>
        <v>0</v>
      </c>
      <c r="E122" s="49">
        <f>IFERROR(VLOOKUP(B122,[2]Subs!$B$21:$E$256,3,0),0)</f>
        <v>0</v>
      </c>
      <c r="F122" s="63">
        <f>IFERROR(VLOOKUP(B122,[2]Subs!$B$21:$E$256,4,0),0)</f>
        <v>0</v>
      </c>
      <c r="G122" s="81">
        <v>19370</v>
      </c>
      <c r="H122" s="72">
        <f t="shared" si="36"/>
        <v>0</v>
      </c>
      <c r="I122" s="49">
        <v>0</v>
      </c>
      <c r="J122" s="49">
        <v>0</v>
      </c>
      <c r="K122" s="49">
        <v>0</v>
      </c>
      <c r="L122" s="63">
        <v>0</v>
      </c>
      <c r="M122" s="69">
        <v>0</v>
      </c>
    </row>
    <row r="123" spans="1:13" ht="16.5" customHeight="1" x14ac:dyDescent="0.25">
      <c r="A123" s="47">
        <v>6003</v>
      </c>
      <c r="B123" s="53" t="s">
        <v>119</v>
      </c>
      <c r="C123" s="77">
        <f t="shared" si="37"/>
        <v>171271</v>
      </c>
      <c r="D123" s="72">
        <f t="shared" si="19"/>
        <v>14895</v>
      </c>
      <c r="E123" s="49">
        <f>IFERROR(VLOOKUP(B123,[2]Subs!$B$21:$E$256,3,0),0)</f>
        <v>0</v>
      </c>
      <c r="F123" s="63">
        <f>IFERROR(VLOOKUP(B123,[2]Subs!$B$21:$E$256,4,0),0)</f>
        <v>14895</v>
      </c>
      <c r="G123" s="81">
        <v>173170</v>
      </c>
      <c r="H123" s="72">
        <f t="shared" si="36"/>
        <v>-18192</v>
      </c>
      <c r="I123" s="49">
        <v>1774</v>
      </c>
      <c r="J123" s="49">
        <v>13584</v>
      </c>
      <c r="K123" s="49">
        <v>-2576</v>
      </c>
      <c r="L123" s="63">
        <v>-30974</v>
      </c>
      <c r="M123" s="69">
        <v>1398</v>
      </c>
    </row>
    <row r="124" spans="1:13" ht="16.5" customHeight="1" x14ac:dyDescent="0.25">
      <c r="A124" s="47">
        <v>6004</v>
      </c>
      <c r="B124" s="53" t="s">
        <v>120</v>
      </c>
      <c r="C124" s="77">
        <f t="shared" si="37"/>
        <v>57694</v>
      </c>
      <c r="D124" s="72">
        <f t="shared" si="19"/>
        <v>23062</v>
      </c>
      <c r="E124" s="49">
        <f>IFERROR(VLOOKUP(B124,[2]Subs!$B$21:$E$256,3,0),0)</f>
        <v>0</v>
      </c>
      <c r="F124" s="63">
        <f>IFERROR(VLOOKUP(B124,[2]Subs!$B$21:$E$256,4,0),0)</f>
        <v>23062</v>
      </c>
      <c r="G124" s="81">
        <v>38762</v>
      </c>
      <c r="H124" s="72">
        <f t="shared" si="36"/>
        <v>-4130</v>
      </c>
      <c r="I124" s="49">
        <v>-237</v>
      </c>
      <c r="J124" s="49">
        <v>-761</v>
      </c>
      <c r="K124" s="49">
        <v>-826</v>
      </c>
      <c r="L124" s="63">
        <v>-2306</v>
      </c>
      <c r="M124" s="69">
        <v>0</v>
      </c>
    </row>
    <row r="125" spans="1:13" ht="16.5" customHeight="1" x14ac:dyDescent="0.25">
      <c r="A125" s="47">
        <v>6005</v>
      </c>
      <c r="B125" s="53" t="s">
        <v>121</v>
      </c>
      <c r="C125" s="77">
        <f t="shared" si="37"/>
        <v>681726</v>
      </c>
      <c r="D125" s="72">
        <f t="shared" si="19"/>
        <v>208565</v>
      </c>
      <c r="E125" s="49">
        <f>IFERROR(VLOOKUP(B125,[2]Subs!$B$21:$E$256,3,0),0)</f>
        <v>0</v>
      </c>
      <c r="F125" s="63">
        <f>IFERROR(VLOOKUP(B125,[2]Subs!$B$21:$E$256,4,0),0)</f>
        <v>208565</v>
      </c>
      <c r="G125" s="81">
        <v>498433</v>
      </c>
      <c r="H125" s="72">
        <f t="shared" si="36"/>
        <v>-70304</v>
      </c>
      <c r="I125" s="49">
        <v>21109</v>
      </c>
      <c r="J125" s="49">
        <v>-6052</v>
      </c>
      <c r="K125" s="49">
        <v>-25320</v>
      </c>
      <c r="L125" s="63">
        <v>-60041</v>
      </c>
      <c r="M125" s="69">
        <v>45032</v>
      </c>
    </row>
    <row r="126" spans="1:13" ht="16.5" customHeight="1" x14ac:dyDescent="0.25">
      <c r="A126" s="47">
        <v>6006</v>
      </c>
      <c r="B126" s="53" t="s">
        <v>122</v>
      </c>
      <c r="C126" s="77">
        <f t="shared" si="37"/>
        <v>46350</v>
      </c>
      <c r="D126" s="72">
        <f t="shared" si="19"/>
        <v>32271</v>
      </c>
      <c r="E126" s="49">
        <f>IFERROR(VLOOKUP(B126,[2]Subs!$B$21:$E$256,3,0),0)</f>
        <v>0</v>
      </c>
      <c r="F126" s="63">
        <f>IFERROR(VLOOKUP(B126,[2]Subs!$B$21:$E$256,4,0),0)</f>
        <v>32271</v>
      </c>
      <c r="G126" s="81">
        <v>15509</v>
      </c>
      <c r="H126" s="72">
        <f t="shared" si="36"/>
        <v>-1430</v>
      </c>
      <c r="I126" s="49">
        <v>-48</v>
      </c>
      <c r="J126" s="49">
        <v>-144</v>
      </c>
      <c r="K126" s="49">
        <v>-412</v>
      </c>
      <c r="L126" s="63">
        <v>-826</v>
      </c>
      <c r="M126" s="69">
        <v>0</v>
      </c>
    </row>
    <row r="127" spans="1:13" ht="16.5" customHeight="1" x14ac:dyDescent="0.25">
      <c r="A127" s="47">
        <v>6007</v>
      </c>
      <c r="B127" s="53" t="s">
        <v>123</v>
      </c>
      <c r="C127" s="77">
        <f t="shared" si="37"/>
        <v>21009</v>
      </c>
      <c r="D127" s="72">
        <f t="shared" si="19"/>
        <v>8409</v>
      </c>
      <c r="E127" s="49">
        <f>IFERROR(VLOOKUP(B127,[2]Subs!$B$21:$E$256,3,0),0)</f>
        <v>0</v>
      </c>
      <c r="F127" s="63">
        <f>IFERROR(VLOOKUP(B127,[2]Subs!$B$21:$E$256,4,0),0)</f>
        <v>8409</v>
      </c>
      <c r="G127" s="81">
        <v>13880</v>
      </c>
      <c r="H127" s="72">
        <f t="shared" si="36"/>
        <v>-1280</v>
      </c>
      <c r="I127" s="49">
        <v>913</v>
      </c>
      <c r="J127" s="49">
        <v>-490</v>
      </c>
      <c r="K127" s="49">
        <v>-266</v>
      </c>
      <c r="L127" s="63">
        <v>-1437</v>
      </c>
      <c r="M127" s="69">
        <v>0</v>
      </c>
    </row>
    <row r="128" spans="1:13" ht="16.5" customHeight="1" x14ac:dyDescent="0.25">
      <c r="A128" s="47">
        <v>6008</v>
      </c>
      <c r="B128" s="53" t="s">
        <v>124</v>
      </c>
      <c r="C128" s="77">
        <f t="shared" si="37"/>
        <v>26385</v>
      </c>
      <c r="D128" s="72">
        <f t="shared" si="19"/>
        <v>0</v>
      </c>
      <c r="E128" s="49">
        <f>IFERROR(VLOOKUP(B128,[2]Subs!$B$21:$E$256,3,0),0)</f>
        <v>0</v>
      </c>
      <c r="F128" s="63">
        <f>IFERROR(VLOOKUP(B128,[2]Subs!$B$21:$E$256,4,0),0)</f>
        <v>0</v>
      </c>
      <c r="G128" s="81">
        <v>24522</v>
      </c>
      <c r="H128" s="72">
        <f t="shared" si="36"/>
        <v>1863</v>
      </c>
      <c r="I128" s="49">
        <v>1657</v>
      </c>
      <c r="J128" s="49">
        <v>-1506</v>
      </c>
      <c r="K128" s="49">
        <v>398</v>
      </c>
      <c r="L128" s="63">
        <v>1314</v>
      </c>
      <c r="M128" s="69">
        <v>0</v>
      </c>
    </row>
    <row r="129" spans="1:13" ht="16.5" customHeight="1" x14ac:dyDescent="0.25">
      <c r="A129" s="47">
        <v>6009</v>
      </c>
      <c r="B129" s="53" t="s">
        <v>125</v>
      </c>
      <c r="C129" s="77">
        <f t="shared" si="37"/>
        <v>24637</v>
      </c>
      <c r="D129" s="72">
        <f t="shared" si="19"/>
        <v>16004</v>
      </c>
      <c r="E129" s="49">
        <f>IFERROR(VLOOKUP(B129,[2]Subs!$B$21:$E$256,3,0),0)</f>
        <v>0</v>
      </c>
      <c r="F129" s="63">
        <f>IFERROR(VLOOKUP(B129,[2]Subs!$B$21:$E$256,4,0),0)</f>
        <v>16004</v>
      </c>
      <c r="G129" s="81">
        <v>9007</v>
      </c>
      <c r="H129" s="72">
        <f t="shared" si="36"/>
        <v>-374</v>
      </c>
      <c r="I129" s="49">
        <v>0</v>
      </c>
      <c r="J129" s="49">
        <v>-46</v>
      </c>
      <c r="K129" s="49">
        <v>-84</v>
      </c>
      <c r="L129" s="63">
        <v>-244</v>
      </c>
      <c r="M129" s="69">
        <v>0</v>
      </c>
    </row>
    <row r="130" spans="1:13" ht="16.5" customHeight="1" x14ac:dyDescent="0.25">
      <c r="A130" s="51"/>
      <c r="B130" s="53"/>
      <c r="C130" s="66">
        <f t="shared" ref="C130:G130" si="38">SUM(C121:C129)</f>
        <v>1209170</v>
      </c>
      <c r="D130" s="73">
        <f t="shared" si="38"/>
        <v>381399</v>
      </c>
      <c r="E130" s="50">
        <f>SUM(E121:E129)</f>
        <v>56438</v>
      </c>
      <c r="F130" s="64">
        <f>SUM(F121:F129)</f>
        <v>324961</v>
      </c>
      <c r="G130" s="82">
        <f t="shared" si="38"/>
        <v>838011</v>
      </c>
      <c r="H130" s="73">
        <f t="shared" ref="H130" si="39">SUM(H121:H129)</f>
        <v>-62763</v>
      </c>
      <c r="I130" s="50">
        <v>25046</v>
      </c>
      <c r="J130" s="50">
        <v>34689</v>
      </c>
      <c r="K130" s="50">
        <v>-32758</v>
      </c>
      <c r="L130" s="64">
        <v>-89740</v>
      </c>
      <c r="M130" s="121">
        <f>SUM(M121:M129)</f>
        <v>52523</v>
      </c>
    </row>
    <row r="131" spans="1:13" ht="16.5" customHeight="1" x14ac:dyDescent="0.3">
      <c r="A131" s="53"/>
      <c r="B131" s="52" t="s">
        <v>126</v>
      </c>
      <c r="C131" s="78"/>
      <c r="D131" s="75"/>
      <c r="E131" s="49">
        <f>IFERROR(VLOOKUP(B131,[2]Subs!$B$21:$E$256,3,0),0)</f>
        <v>0</v>
      </c>
      <c r="F131" s="63">
        <f>IFERROR(VLOOKUP(B131,[2]Subs!$B$21:$E$256,4,0),0)</f>
        <v>0</v>
      </c>
      <c r="G131" s="83"/>
      <c r="H131" s="72">
        <f t="shared" ref="H131:H139" si="40">+I131+J131+K131+L131</f>
        <v>0</v>
      </c>
      <c r="I131" s="46">
        <v>0</v>
      </c>
      <c r="J131" s="49">
        <v>0</v>
      </c>
      <c r="K131" s="49">
        <v>0</v>
      </c>
      <c r="L131" s="63">
        <v>0</v>
      </c>
      <c r="M131" s="70"/>
    </row>
    <row r="132" spans="1:13" ht="16.5" customHeight="1" x14ac:dyDescent="0.25">
      <c r="A132" s="47">
        <v>6101</v>
      </c>
      <c r="B132" s="53" t="s">
        <v>127</v>
      </c>
      <c r="C132" s="77">
        <f t="shared" ref="C132:C139" si="41">+D132+G132+H132+M132</f>
        <v>123026</v>
      </c>
      <c r="D132" s="72">
        <f t="shared" si="19"/>
        <v>73272</v>
      </c>
      <c r="E132" s="49">
        <f>IFERROR(VLOOKUP(B132,[2]Subs!$B$21:$E$256,3,0),0)</f>
        <v>33368</v>
      </c>
      <c r="F132" s="63">
        <f>IFERROR(VLOOKUP(B132,[2]Subs!$B$21:$E$256,4,0),0)</f>
        <v>39904</v>
      </c>
      <c r="G132" s="81">
        <v>52630</v>
      </c>
      <c r="H132" s="72">
        <f t="shared" si="40"/>
        <v>-2876</v>
      </c>
      <c r="I132" s="49">
        <v>-95</v>
      </c>
      <c r="J132" s="49">
        <v>-338</v>
      </c>
      <c r="K132" s="49">
        <v>-954</v>
      </c>
      <c r="L132" s="63">
        <v>-1489</v>
      </c>
      <c r="M132" s="69">
        <v>0</v>
      </c>
    </row>
    <row r="133" spans="1:13" ht="16.5" customHeight="1" x14ac:dyDescent="0.25">
      <c r="A133" s="47">
        <v>6102</v>
      </c>
      <c r="B133" s="55" t="s">
        <v>128</v>
      </c>
      <c r="C133" s="77">
        <f t="shared" si="41"/>
        <v>16617</v>
      </c>
      <c r="D133" s="72">
        <f t="shared" si="19"/>
        <v>0</v>
      </c>
      <c r="E133" s="49">
        <f>IFERROR(VLOOKUP(B133,[2]Subs!$B$21:$E$256,3,0),0)</f>
        <v>0</v>
      </c>
      <c r="F133" s="63">
        <f>IFERROR(VLOOKUP(B133,[2]Subs!$B$21:$E$256,4,0),0)</f>
        <v>0</v>
      </c>
      <c r="G133" s="81">
        <v>20797</v>
      </c>
      <c r="H133" s="72">
        <f t="shared" si="40"/>
        <v>-4180</v>
      </c>
      <c r="I133" s="49">
        <v>-178</v>
      </c>
      <c r="J133" s="49">
        <v>-1348</v>
      </c>
      <c r="K133" s="49">
        <v>-886</v>
      </c>
      <c r="L133" s="63">
        <v>-1768</v>
      </c>
      <c r="M133" s="69">
        <v>0</v>
      </c>
    </row>
    <row r="134" spans="1:13" ht="16.5" customHeight="1" x14ac:dyDescent="0.25">
      <c r="A134" s="47">
        <v>6103</v>
      </c>
      <c r="B134" s="53" t="s">
        <v>129</v>
      </c>
      <c r="C134" s="77">
        <f t="shared" si="41"/>
        <v>254369</v>
      </c>
      <c r="D134" s="72">
        <f t="shared" si="19"/>
        <v>8285</v>
      </c>
      <c r="E134" s="49">
        <f>IFERROR(VLOOKUP(B134,[2]Subs!$B$21:$E$256,3,0),0)</f>
        <v>8285</v>
      </c>
      <c r="F134" s="63">
        <f>IFERROR(VLOOKUP(B134,[2]Subs!$B$21:$E$256,4,0),0)</f>
        <v>0</v>
      </c>
      <c r="G134" s="81">
        <v>198816</v>
      </c>
      <c r="H134" s="72">
        <f t="shared" si="40"/>
        <v>-18018</v>
      </c>
      <c r="I134" s="49">
        <v>3370</v>
      </c>
      <c r="J134" s="49">
        <v>32943</v>
      </c>
      <c r="K134" s="49">
        <v>-77805</v>
      </c>
      <c r="L134" s="63">
        <v>23474</v>
      </c>
      <c r="M134" s="69">
        <v>65286</v>
      </c>
    </row>
    <row r="135" spans="1:13" ht="16.5" customHeight="1" x14ac:dyDescent="0.25">
      <c r="A135" s="47">
        <v>6104</v>
      </c>
      <c r="B135" s="53" t="s">
        <v>130</v>
      </c>
      <c r="C135" s="77">
        <f t="shared" si="41"/>
        <v>116631</v>
      </c>
      <c r="D135" s="72">
        <f t="shared" si="19"/>
        <v>0</v>
      </c>
      <c r="E135" s="49">
        <f>IFERROR(VLOOKUP(B135,[2]Subs!$B$21:$E$256,3,0),0)</f>
        <v>0</v>
      </c>
      <c r="F135" s="63">
        <f>IFERROR(VLOOKUP(B135,[2]Subs!$B$21:$E$256,4,0),0)</f>
        <v>0</v>
      </c>
      <c r="G135" s="81">
        <v>144583</v>
      </c>
      <c r="H135" s="72">
        <f t="shared" si="40"/>
        <v>-27952</v>
      </c>
      <c r="I135" s="49">
        <v>-1545</v>
      </c>
      <c r="J135" s="49">
        <v>21101</v>
      </c>
      <c r="K135" s="49">
        <v>-22137</v>
      </c>
      <c r="L135" s="63">
        <v>-25371</v>
      </c>
      <c r="M135" s="69">
        <v>0</v>
      </c>
    </row>
    <row r="136" spans="1:13" ht="16.5" customHeight="1" x14ac:dyDescent="0.25">
      <c r="A136" s="47">
        <v>6105</v>
      </c>
      <c r="B136" s="53" t="s">
        <v>131</v>
      </c>
      <c r="C136" s="77">
        <f t="shared" si="41"/>
        <v>229988</v>
      </c>
      <c r="D136" s="72">
        <f t="shared" si="19"/>
        <v>92529</v>
      </c>
      <c r="E136" s="49">
        <f>IFERROR(VLOOKUP(B136,[2]Subs!$B$21:$E$256,3,0),0)</f>
        <v>19922</v>
      </c>
      <c r="F136" s="63">
        <f>IFERROR(VLOOKUP(B136,[2]Subs!$B$21:$E$256,4,0),0)</f>
        <v>72607</v>
      </c>
      <c r="G136" s="81">
        <v>145351</v>
      </c>
      <c r="H136" s="72">
        <f t="shared" si="40"/>
        <v>-7972</v>
      </c>
      <c r="I136" s="49">
        <v>1065</v>
      </c>
      <c r="J136" s="49">
        <v>1373</v>
      </c>
      <c r="K136" s="49">
        <v>-2390</v>
      </c>
      <c r="L136" s="63">
        <v>-8020</v>
      </c>
      <c r="M136" s="69">
        <v>80</v>
      </c>
    </row>
    <row r="137" spans="1:13" ht="16.5" customHeight="1" x14ac:dyDescent="0.25">
      <c r="A137" s="47">
        <v>6106</v>
      </c>
      <c r="B137" s="53" t="s">
        <v>132</v>
      </c>
      <c r="C137" s="77">
        <f t="shared" si="41"/>
        <v>276571</v>
      </c>
      <c r="D137" s="72">
        <f t="shared" si="19"/>
        <v>41262</v>
      </c>
      <c r="E137" s="49">
        <f>IFERROR(VLOOKUP(B137,[2]Subs!$B$21:$E$256,3,0),0)</f>
        <v>26308</v>
      </c>
      <c r="F137" s="63">
        <f>IFERROR(VLOOKUP(B137,[2]Subs!$B$21:$E$256,4,0),0)</f>
        <v>14954</v>
      </c>
      <c r="G137" s="81">
        <v>125454</v>
      </c>
      <c r="H137" s="72">
        <f t="shared" si="40"/>
        <v>96580</v>
      </c>
      <c r="I137" s="49">
        <v>3284</v>
      </c>
      <c r="J137" s="49">
        <v>204027</v>
      </c>
      <c r="K137" s="49">
        <v>-29250</v>
      </c>
      <c r="L137" s="63">
        <v>-81481</v>
      </c>
      <c r="M137" s="69">
        <v>13275</v>
      </c>
    </row>
    <row r="138" spans="1:13" ht="16.5" customHeight="1" x14ac:dyDescent="0.25">
      <c r="A138" s="47">
        <v>6107</v>
      </c>
      <c r="B138" s="53" t="s">
        <v>133</v>
      </c>
      <c r="C138" s="77">
        <f t="shared" si="41"/>
        <v>97193</v>
      </c>
      <c r="D138" s="72">
        <f t="shared" si="19"/>
        <v>0</v>
      </c>
      <c r="E138" s="49">
        <f>IFERROR(VLOOKUP(B138,[2]Subs!$B$21:$E$256,3,0),0)</f>
        <v>0</v>
      </c>
      <c r="F138" s="63">
        <f>IFERROR(VLOOKUP(B138,[2]Subs!$B$21:$E$256,4,0),0)</f>
        <v>0</v>
      </c>
      <c r="G138" s="81">
        <v>103752</v>
      </c>
      <c r="H138" s="72">
        <f t="shared" si="40"/>
        <v>-6559</v>
      </c>
      <c r="I138" s="49">
        <v>-178</v>
      </c>
      <c r="J138" s="49">
        <v>-2008</v>
      </c>
      <c r="K138" s="49">
        <v>-1690</v>
      </c>
      <c r="L138" s="63">
        <v>-2683</v>
      </c>
      <c r="M138" s="69">
        <v>0</v>
      </c>
    </row>
    <row r="139" spans="1:13" ht="16.5" customHeight="1" x14ac:dyDescent="0.25">
      <c r="A139" s="47">
        <v>6108</v>
      </c>
      <c r="B139" s="53" t="s">
        <v>134</v>
      </c>
      <c r="C139" s="77">
        <f t="shared" si="41"/>
        <v>86022</v>
      </c>
      <c r="D139" s="72">
        <f t="shared" si="19"/>
        <v>0</v>
      </c>
      <c r="E139" s="49">
        <f>IFERROR(VLOOKUP(B139,[2]Subs!$B$21:$E$256,3,0),0)</f>
        <v>0</v>
      </c>
      <c r="F139" s="63">
        <f>IFERROR(VLOOKUP(B139,[2]Subs!$B$21:$E$256,4,0),0)</f>
        <v>0</v>
      </c>
      <c r="G139" s="81">
        <v>86022</v>
      </c>
      <c r="H139" s="72">
        <f t="shared" si="40"/>
        <v>0</v>
      </c>
      <c r="I139" s="49">
        <v>0</v>
      </c>
      <c r="J139" s="49">
        <v>0</v>
      </c>
      <c r="K139" s="49">
        <v>0</v>
      </c>
      <c r="L139" s="63">
        <v>0</v>
      </c>
      <c r="M139" s="69">
        <v>0</v>
      </c>
    </row>
    <row r="140" spans="1:13" ht="16.5" customHeight="1" x14ac:dyDescent="0.25">
      <c r="A140" s="54"/>
      <c r="B140" s="53"/>
      <c r="C140" s="66">
        <f t="shared" ref="C140:G140" si="42">SUM(C132:C139)</f>
        <v>1200417</v>
      </c>
      <c r="D140" s="73">
        <f t="shared" si="42"/>
        <v>215348</v>
      </c>
      <c r="E140" s="50">
        <f>SUM(E132:E139)</f>
        <v>87883</v>
      </c>
      <c r="F140" s="64">
        <f>SUM(F132:F139)</f>
        <v>127465</v>
      </c>
      <c r="G140" s="82">
        <f t="shared" si="42"/>
        <v>877405</v>
      </c>
      <c r="H140" s="73">
        <f t="shared" ref="H140" si="43">SUM(H132:H139)</f>
        <v>29023</v>
      </c>
      <c r="I140" s="50">
        <v>5723</v>
      </c>
      <c r="J140" s="50">
        <v>255750</v>
      </c>
      <c r="K140" s="50">
        <v>-135112</v>
      </c>
      <c r="L140" s="64">
        <v>-97338</v>
      </c>
      <c r="M140" s="121">
        <f>SUM(M132:M139)</f>
        <v>78641</v>
      </c>
    </row>
    <row r="141" spans="1:13" ht="16.5" customHeight="1" x14ac:dyDescent="0.3">
      <c r="A141" s="51"/>
      <c r="B141" s="52" t="s">
        <v>135</v>
      </c>
      <c r="C141" s="78"/>
      <c r="D141" s="75"/>
      <c r="E141" s="49">
        <f>IFERROR(VLOOKUP(B141,[2]Subs!$B$21:$E$256,3,0),0)</f>
        <v>0</v>
      </c>
      <c r="F141" s="63">
        <f>IFERROR(VLOOKUP(B141,[2]Subs!$B$21:$E$256,4,0),0)</f>
        <v>0</v>
      </c>
      <c r="G141" s="83"/>
      <c r="H141" s="72">
        <f t="shared" ref="H141:H152" si="44">+I141+J141+K141+L141</f>
        <v>0</v>
      </c>
      <c r="I141" s="46">
        <v>0</v>
      </c>
      <c r="J141" s="49">
        <v>0</v>
      </c>
      <c r="K141" s="49">
        <v>0</v>
      </c>
      <c r="L141" s="63">
        <v>0</v>
      </c>
      <c r="M141" s="70"/>
    </row>
    <row r="142" spans="1:13" ht="16.5" customHeight="1" x14ac:dyDescent="0.25">
      <c r="A142" s="47">
        <v>6201</v>
      </c>
      <c r="B142" s="53" t="s">
        <v>136</v>
      </c>
      <c r="C142" s="77">
        <f t="shared" ref="C142:C152" si="45">+D142+G142+H142+M142</f>
        <v>24072</v>
      </c>
      <c r="D142" s="72">
        <f t="shared" si="19"/>
        <v>-31245</v>
      </c>
      <c r="E142" s="49">
        <f>IFERROR(VLOOKUP(B142,[2]Subs!$B$21:$E$256,3,0),0)</f>
        <v>-9600</v>
      </c>
      <c r="F142" s="63">
        <f>IFERROR(VLOOKUP(B142,[2]Subs!$B$21:$E$256,4,0),0)</f>
        <v>-21645</v>
      </c>
      <c r="G142" s="81">
        <v>64152</v>
      </c>
      <c r="H142" s="72">
        <f t="shared" si="44"/>
        <v>-8915</v>
      </c>
      <c r="I142" s="49">
        <v>2059</v>
      </c>
      <c r="J142" s="49">
        <v>-17748</v>
      </c>
      <c r="K142" s="49">
        <v>-13020</v>
      </c>
      <c r="L142" s="63">
        <v>19794</v>
      </c>
      <c r="M142" s="69">
        <v>80</v>
      </c>
    </row>
    <row r="143" spans="1:13" ht="16.5" customHeight="1" x14ac:dyDescent="0.25">
      <c r="A143" s="47">
        <v>6202</v>
      </c>
      <c r="B143" s="53" t="s">
        <v>137</v>
      </c>
      <c r="C143" s="77">
        <f t="shared" si="45"/>
        <v>56126</v>
      </c>
      <c r="D143" s="72">
        <f t="shared" ref="D143:D206" si="46">+E143+F143</f>
        <v>0</v>
      </c>
      <c r="E143" s="49">
        <f>IFERROR(VLOOKUP(B143,[2]Subs!$B$21:$E$256,3,0),0)</f>
        <v>0</v>
      </c>
      <c r="F143" s="63">
        <f>IFERROR(VLOOKUP(B143,[2]Subs!$B$21:$E$256,4,0),0)</f>
        <v>0</v>
      </c>
      <c r="G143" s="81">
        <v>62696</v>
      </c>
      <c r="H143" s="72">
        <f t="shared" si="44"/>
        <v>-6570</v>
      </c>
      <c r="I143" s="49">
        <v>-190</v>
      </c>
      <c r="J143" s="49">
        <v>-1855</v>
      </c>
      <c r="K143" s="49">
        <v>-1525</v>
      </c>
      <c r="L143" s="63">
        <v>-3000</v>
      </c>
      <c r="M143" s="69">
        <v>0</v>
      </c>
    </row>
    <row r="144" spans="1:13" ht="16.5" customHeight="1" x14ac:dyDescent="0.25">
      <c r="A144" s="47">
        <v>6203</v>
      </c>
      <c r="B144" s="53" t="s">
        <v>138</v>
      </c>
      <c r="C144" s="77">
        <f t="shared" si="45"/>
        <v>66269</v>
      </c>
      <c r="D144" s="72">
        <f t="shared" si="46"/>
        <v>0</v>
      </c>
      <c r="E144" s="49">
        <f>IFERROR(VLOOKUP(B144,[2]Subs!$B$21:$E$256,3,0),0)</f>
        <v>0</v>
      </c>
      <c r="F144" s="63">
        <f>IFERROR(VLOOKUP(B144,[2]Subs!$B$21:$E$256,4,0),0)</f>
        <v>0</v>
      </c>
      <c r="G144" s="81">
        <v>69737</v>
      </c>
      <c r="H144" s="72">
        <f t="shared" si="44"/>
        <v>-3468</v>
      </c>
      <c r="I144" s="49">
        <v>-285</v>
      </c>
      <c r="J144" s="49">
        <v>-837</v>
      </c>
      <c r="K144" s="49">
        <v>-677</v>
      </c>
      <c r="L144" s="63">
        <v>-1669</v>
      </c>
      <c r="M144" s="69">
        <v>0</v>
      </c>
    </row>
    <row r="145" spans="1:13" ht="16.5" customHeight="1" x14ac:dyDescent="0.25">
      <c r="A145" s="47">
        <v>6204</v>
      </c>
      <c r="B145" s="53" t="s">
        <v>139</v>
      </c>
      <c r="C145" s="77">
        <f t="shared" si="45"/>
        <v>47628</v>
      </c>
      <c r="D145" s="72">
        <f t="shared" si="46"/>
        <v>0</v>
      </c>
      <c r="E145" s="49">
        <f>IFERROR(VLOOKUP(B145,[2]Subs!$B$21:$E$256,3,0),0)</f>
        <v>0</v>
      </c>
      <c r="F145" s="63">
        <f>IFERROR(VLOOKUP(B145,[2]Subs!$B$21:$E$256,4,0),0)</f>
        <v>0</v>
      </c>
      <c r="G145" s="81">
        <v>56229</v>
      </c>
      <c r="H145" s="72">
        <f t="shared" si="44"/>
        <v>-8601</v>
      </c>
      <c r="I145" s="49">
        <v>-178</v>
      </c>
      <c r="J145" s="49">
        <v>-2559</v>
      </c>
      <c r="K145" s="49">
        <v>-2040</v>
      </c>
      <c r="L145" s="63">
        <v>-3824</v>
      </c>
      <c r="M145" s="69">
        <v>0</v>
      </c>
    </row>
    <row r="146" spans="1:13" ht="16.5" customHeight="1" x14ac:dyDescent="0.25">
      <c r="A146" s="54">
        <v>6205</v>
      </c>
      <c r="B146" s="55" t="s">
        <v>140</v>
      </c>
      <c r="C146" s="77">
        <f t="shared" si="45"/>
        <v>26963</v>
      </c>
      <c r="D146" s="72">
        <f t="shared" si="46"/>
        <v>-1831</v>
      </c>
      <c r="E146" s="49">
        <f>IFERROR(VLOOKUP(B146,[2]Subs!$B$21:$E$256,3,0),0)</f>
        <v>-1831</v>
      </c>
      <c r="F146" s="63">
        <f>IFERROR(VLOOKUP(B146,[2]Subs!$B$21:$E$256,4,0),0)</f>
        <v>0</v>
      </c>
      <c r="G146" s="81">
        <v>34743</v>
      </c>
      <c r="H146" s="72">
        <f t="shared" si="44"/>
        <v>-5949</v>
      </c>
      <c r="I146" s="49">
        <v>1834</v>
      </c>
      <c r="J146" s="49">
        <v>-2106</v>
      </c>
      <c r="K146" s="49">
        <v>-2148</v>
      </c>
      <c r="L146" s="63">
        <v>-3529</v>
      </c>
      <c r="M146" s="69">
        <v>0</v>
      </c>
    </row>
    <row r="147" spans="1:13" ht="16.5" customHeight="1" x14ac:dyDescent="0.25">
      <c r="A147" s="54">
        <v>6206</v>
      </c>
      <c r="B147" s="55" t="s">
        <v>141</v>
      </c>
      <c r="C147" s="77">
        <f t="shared" si="45"/>
        <v>46275</v>
      </c>
      <c r="D147" s="72">
        <f t="shared" si="46"/>
        <v>32893</v>
      </c>
      <c r="E147" s="49">
        <f>IFERROR(VLOOKUP(B147,[2]Subs!$B$21:$E$256,3,0),0)</f>
        <v>0</v>
      </c>
      <c r="F147" s="63">
        <f>IFERROR(VLOOKUP(B147,[2]Subs!$B$21:$E$256,4,0),0)</f>
        <v>32893</v>
      </c>
      <c r="G147" s="81">
        <v>15147</v>
      </c>
      <c r="H147" s="72">
        <f t="shared" si="44"/>
        <v>-1765</v>
      </c>
      <c r="I147" s="49">
        <v>-142</v>
      </c>
      <c r="J147" s="49">
        <v>-183</v>
      </c>
      <c r="K147" s="49">
        <v>-239</v>
      </c>
      <c r="L147" s="63">
        <v>-1201</v>
      </c>
      <c r="M147" s="69">
        <v>0</v>
      </c>
    </row>
    <row r="148" spans="1:13" ht="16.5" customHeight="1" x14ac:dyDescent="0.25">
      <c r="A148" s="47">
        <v>6207</v>
      </c>
      <c r="B148" s="53" t="s">
        <v>142</v>
      </c>
      <c r="C148" s="77">
        <f t="shared" si="45"/>
        <v>130894</v>
      </c>
      <c r="D148" s="72">
        <f t="shared" si="46"/>
        <v>34418</v>
      </c>
      <c r="E148" s="49">
        <f>IFERROR(VLOOKUP(B148,[2]Subs!$B$21:$E$256,3,0),0)</f>
        <v>13343</v>
      </c>
      <c r="F148" s="63">
        <f>IFERROR(VLOOKUP(B148,[2]Subs!$B$21:$E$256,4,0),0)</f>
        <v>21075</v>
      </c>
      <c r="G148" s="81">
        <v>211157</v>
      </c>
      <c r="H148" s="72">
        <f t="shared" si="44"/>
        <v>-118939</v>
      </c>
      <c r="I148" s="49">
        <v>3651</v>
      </c>
      <c r="J148" s="49">
        <v>-26888</v>
      </c>
      <c r="K148" s="49">
        <v>-31883</v>
      </c>
      <c r="L148" s="63">
        <v>-63819</v>
      </c>
      <c r="M148" s="69">
        <v>4258</v>
      </c>
    </row>
    <row r="149" spans="1:13" ht="16.5" customHeight="1" x14ac:dyDescent="0.25">
      <c r="A149" s="47">
        <v>6208</v>
      </c>
      <c r="B149" s="53" t="s">
        <v>143</v>
      </c>
      <c r="C149" s="77">
        <f t="shared" si="45"/>
        <v>57390</v>
      </c>
      <c r="D149" s="72">
        <f t="shared" si="46"/>
        <v>0</v>
      </c>
      <c r="E149" s="49">
        <f>IFERROR(VLOOKUP(B149,[2]Subs!$B$21:$E$256,3,0),0)</f>
        <v>0</v>
      </c>
      <c r="F149" s="63">
        <f>IFERROR(VLOOKUP(B149,[2]Subs!$B$21:$E$256,4,0),0)</f>
        <v>0</v>
      </c>
      <c r="G149" s="81">
        <v>60236</v>
      </c>
      <c r="H149" s="72">
        <f t="shared" si="44"/>
        <v>-2846</v>
      </c>
      <c r="I149" s="49">
        <v>-95</v>
      </c>
      <c r="J149" s="49">
        <v>-723</v>
      </c>
      <c r="K149" s="49">
        <v>-663</v>
      </c>
      <c r="L149" s="63">
        <v>-1365</v>
      </c>
      <c r="M149" s="69">
        <v>0</v>
      </c>
    </row>
    <row r="150" spans="1:13" ht="16.5" customHeight="1" x14ac:dyDescent="0.25">
      <c r="A150" s="47">
        <v>6209</v>
      </c>
      <c r="B150" s="53" t="s">
        <v>144</v>
      </c>
      <c r="C150" s="77">
        <f t="shared" si="45"/>
        <v>937405</v>
      </c>
      <c r="D150" s="72">
        <f t="shared" si="46"/>
        <v>299250</v>
      </c>
      <c r="E150" s="49">
        <f>IFERROR(VLOOKUP(B150,[2]Subs!$B$21:$E$256,3,0),0)</f>
        <v>299250</v>
      </c>
      <c r="F150" s="63">
        <f>IFERROR(VLOOKUP(B150,[2]Subs!$B$21:$E$256,4,0),0)</f>
        <v>0</v>
      </c>
      <c r="G150" s="81">
        <v>345051</v>
      </c>
      <c r="H150" s="72">
        <f t="shared" si="44"/>
        <v>228107</v>
      </c>
      <c r="I150" s="49">
        <v>-3390</v>
      </c>
      <c r="J150" s="49">
        <v>87154</v>
      </c>
      <c r="K150" s="49">
        <v>93328</v>
      </c>
      <c r="L150" s="63">
        <v>51015</v>
      </c>
      <c r="M150" s="69">
        <v>64997</v>
      </c>
    </row>
    <row r="151" spans="1:13" ht="16.5" customHeight="1" x14ac:dyDescent="0.25">
      <c r="A151" s="47">
        <v>6210</v>
      </c>
      <c r="B151" s="53" t="s">
        <v>145</v>
      </c>
      <c r="C151" s="77">
        <f t="shared" si="45"/>
        <v>38685</v>
      </c>
      <c r="D151" s="72">
        <f t="shared" si="46"/>
        <v>23638</v>
      </c>
      <c r="E151" s="49">
        <f>IFERROR(VLOOKUP(B151,[2]Subs!$B$21:$E$256,3,0),0)</f>
        <v>0</v>
      </c>
      <c r="F151" s="63">
        <f>IFERROR(VLOOKUP(B151,[2]Subs!$B$21:$E$256,4,0),0)</f>
        <v>23638</v>
      </c>
      <c r="G151" s="81">
        <v>17340</v>
      </c>
      <c r="H151" s="72">
        <f t="shared" si="44"/>
        <v>-2293</v>
      </c>
      <c r="I151" s="49">
        <v>-178</v>
      </c>
      <c r="J151" s="49">
        <v>366</v>
      </c>
      <c r="K151" s="49">
        <v>-198</v>
      </c>
      <c r="L151" s="63">
        <v>-2283</v>
      </c>
      <c r="M151" s="69">
        <v>0</v>
      </c>
    </row>
    <row r="152" spans="1:13" ht="16.5" customHeight="1" x14ac:dyDescent="0.25">
      <c r="A152" s="47">
        <v>6211</v>
      </c>
      <c r="B152" s="53" t="s">
        <v>146</v>
      </c>
      <c r="C152" s="77">
        <f t="shared" si="45"/>
        <v>37510</v>
      </c>
      <c r="D152" s="72">
        <f t="shared" si="46"/>
        <v>0</v>
      </c>
      <c r="E152" s="49">
        <f>IFERROR(VLOOKUP(B152,[2]Subs!$B$21:$E$256,3,0),0)</f>
        <v>0</v>
      </c>
      <c r="F152" s="63">
        <f>IFERROR(VLOOKUP(B152,[2]Subs!$B$21:$E$256,4,0),0)</f>
        <v>0</v>
      </c>
      <c r="G152" s="81">
        <v>40391</v>
      </c>
      <c r="H152" s="72">
        <f t="shared" si="44"/>
        <v>-2881</v>
      </c>
      <c r="I152" s="49">
        <v>-142</v>
      </c>
      <c r="J152" s="49">
        <v>-923</v>
      </c>
      <c r="K152" s="49">
        <v>-531</v>
      </c>
      <c r="L152" s="63">
        <v>-1285</v>
      </c>
      <c r="M152" s="69">
        <v>0</v>
      </c>
    </row>
    <row r="153" spans="1:13" ht="16.5" customHeight="1" x14ac:dyDescent="0.25">
      <c r="A153" s="53"/>
      <c r="B153" s="53"/>
      <c r="C153" s="66">
        <f t="shared" ref="C153:G153" si="47">SUM(C142:C152)</f>
        <v>1469217</v>
      </c>
      <c r="D153" s="73">
        <f t="shared" si="47"/>
        <v>357123</v>
      </c>
      <c r="E153" s="50">
        <f>SUM(E142:E152)</f>
        <v>301162</v>
      </c>
      <c r="F153" s="64">
        <f>SUM(F142:F152)</f>
        <v>55961</v>
      </c>
      <c r="G153" s="82">
        <f t="shared" si="47"/>
        <v>976879</v>
      </c>
      <c r="H153" s="73">
        <f t="shared" ref="H153" si="48">SUM(H142:H152)</f>
        <v>65880</v>
      </c>
      <c r="I153" s="50">
        <v>2944</v>
      </c>
      <c r="J153" s="50">
        <v>33698</v>
      </c>
      <c r="K153" s="50">
        <v>40404</v>
      </c>
      <c r="L153" s="64">
        <v>-11166</v>
      </c>
      <c r="M153" s="121">
        <f>SUM(M142:M152)</f>
        <v>69335</v>
      </c>
    </row>
    <row r="154" spans="1:13" ht="16.5" customHeight="1" x14ac:dyDescent="0.3">
      <c r="A154" s="53"/>
      <c r="B154" s="52" t="s">
        <v>147</v>
      </c>
      <c r="C154" s="78"/>
      <c r="D154" s="75"/>
      <c r="E154" s="49">
        <f>IFERROR(VLOOKUP(B154,[2]Subs!$B$21:$E$256,3,0),0)</f>
        <v>0</v>
      </c>
      <c r="F154" s="63">
        <f>IFERROR(VLOOKUP(B154,[2]Subs!$B$21:$E$256,4,0),0)</f>
        <v>0</v>
      </c>
      <c r="G154" s="83"/>
      <c r="H154" s="72">
        <f t="shared" ref="H154:H166" si="49">+I154+J154+K154+L154</f>
        <v>0</v>
      </c>
      <c r="I154" s="46">
        <v>0</v>
      </c>
      <c r="J154" s="49">
        <v>0</v>
      </c>
      <c r="K154" s="49">
        <v>0</v>
      </c>
      <c r="L154" s="63">
        <v>0</v>
      </c>
      <c r="M154" s="70"/>
    </row>
    <row r="155" spans="1:13" ht="16.5" customHeight="1" x14ac:dyDescent="0.25">
      <c r="A155" s="47">
        <v>6301</v>
      </c>
      <c r="B155" s="53" t="s">
        <v>148</v>
      </c>
      <c r="C155" s="77">
        <f t="shared" ref="C155:C166" si="50">+D155+G155+H155+M155</f>
        <v>4372</v>
      </c>
      <c r="D155" s="72">
        <f t="shared" si="46"/>
        <v>0</v>
      </c>
      <c r="E155" s="49">
        <f>IFERROR(VLOOKUP(B155,[2]Subs!$B$21:$E$256,3,0),0)</f>
        <v>0</v>
      </c>
      <c r="F155" s="63">
        <f>IFERROR(VLOOKUP(B155,[2]Subs!$B$21:$E$256,4,0),0)</f>
        <v>0</v>
      </c>
      <c r="G155" s="81">
        <v>4372</v>
      </c>
      <c r="H155" s="72">
        <f t="shared" si="49"/>
        <v>0</v>
      </c>
      <c r="I155" s="49">
        <v>0</v>
      </c>
      <c r="J155" s="49">
        <v>0</v>
      </c>
      <c r="K155" s="49">
        <v>0</v>
      </c>
      <c r="L155" s="63">
        <v>0</v>
      </c>
      <c r="M155" s="69">
        <v>0</v>
      </c>
    </row>
    <row r="156" spans="1:13" ht="16.5" customHeight="1" x14ac:dyDescent="0.25">
      <c r="A156" s="47">
        <v>6302</v>
      </c>
      <c r="B156" s="53" t="s">
        <v>149</v>
      </c>
      <c r="C156" s="77">
        <f t="shared" si="50"/>
        <v>58888</v>
      </c>
      <c r="D156" s="72">
        <f t="shared" si="46"/>
        <v>2410</v>
      </c>
      <c r="E156" s="49">
        <f>IFERROR(VLOOKUP(B156,[2]Subs!$B$21:$E$256,3,0),0)</f>
        <v>-1213</v>
      </c>
      <c r="F156" s="63">
        <f>IFERROR(VLOOKUP(B156,[2]Subs!$B$21:$E$256,4,0),0)</f>
        <v>3623</v>
      </c>
      <c r="G156" s="81">
        <v>51320</v>
      </c>
      <c r="H156" s="72">
        <f t="shared" si="49"/>
        <v>5158</v>
      </c>
      <c r="I156" s="49">
        <v>-1212</v>
      </c>
      <c r="J156" s="49">
        <v>-1456</v>
      </c>
      <c r="K156" s="49">
        <v>7342</v>
      </c>
      <c r="L156" s="63">
        <v>484</v>
      </c>
      <c r="M156" s="69">
        <v>0</v>
      </c>
    </row>
    <row r="157" spans="1:13" ht="16.5" customHeight="1" x14ac:dyDescent="0.25">
      <c r="A157" s="54">
        <v>6303</v>
      </c>
      <c r="B157" s="55" t="s">
        <v>150</v>
      </c>
      <c r="C157" s="77">
        <f t="shared" si="50"/>
        <v>1619</v>
      </c>
      <c r="D157" s="72">
        <f t="shared" si="46"/>
        <v>0</v>
      </c>
      <c r="E157" s="49">
        <f>IFERROR(VLOOKUP(B157,[2]Subs!$B$21:$E$256,3,0),0)</f>
        <v>0</v>
      </c>
      <c r="F157" s="63">
        <f>IFERROR(VLOOKUP(B157,[2]Subs!$B$21:$E$256,4,0),0)</f>
        <v>0</v>
      </c>
      <c r="G157" s="81">
        <v>9545</v>
      </c>
      <c r="H157" s="72">
        <f t="shared" si="49"/>
        <v>-7926</v>
      </c>
      <c r="I157" s="49">
        <v>79</v>
      </c>
      <c r="J157" s="49">
        <v>-2328</v>
      </c>
      <c r="K157" s="49">
        <v>-1137</v>
      </c>
      <c r="L157" s="63">
        <v>-4540</v>
      </c>
      <c r="M157" s="69">
        <v>0</v>
      </c>
    </row>
    <row r="158" spans="1:13" ht="16.5" customHeight="1" x14ac:dyDescent="0.25">
      <c r="A158" s="47">
        <v>6304</v>
      </c>
      <c r="B158" s="53" t="s">
        <v>151</v>
      </c>
      <c r="C158" s="77">
        <f t="shared" si="50"/>
        <v>186225</v>
      </c>
      <c r="D158" s="72">
        <f t="shared" si="46"/>
        <v>29282</v>
      </c>
      <c r="E158" s="49">
        <f>IFERROR(VLOOKUP(B158,[2]Subs!$B$21:$E$256,3,0),0)</f>
        <v>19448</v>
      </c>
      <c r="F158" s="63">
        <f>IFERROR(VLOOKUP(B158,[2]Subs!$B$21:$E$256,4,0),0)</f>
        <v>9834</v>
      </c>
      <c r="G158" s="81">
        <v>203886</v>
      </c>
      <c r="H158" s="72">
        <f t="shared" si="49"/>
        <v>-47093</v>
      </c>
      <c r="I158" s="49">
        <v>-1021</v>
      </c>
      <c r="J158" s="49">
        <v>-8716</v>
      </c>
      <c r="K158" s="49">
        <v>-17541</v>
      </c>
      <c r="L158" s="63">
        <v>-19815</v>
      </c>
      <c r="M158" s="69">
        <v>150</v>
      </c>
    </row>
    <row r="159" spans="1:13" ht="16.5" customHeight="1" x14ac:dyDescent="0.25">
      <c r="A159" s="47">
        <v>6305</v>
      </c>
      <c r="B159" s="53" t="s">
        <v>152</v>
      </c>
      <c r="C159" s="77">
        <f t="shared" si="50"/>
        <v>41327</v>
      </c>
      <c r="D159" s="72">
        <f t="shared" si="46"/>
        <v>0</v>
      </c>
      <c r="E159" s="49">
        <f>IFERROR(VLOOKUP(B159,[2]Subs!$B$21:$E$256,3,0),0)</f>
        <v>0</v>
      </c>
      <c r="F159" s="63">
        <f>IFERROR(VLOOKUP(B159,[2]Subs!$B$21:$E$256,4,0),0)</f>
        <v>0</v>
      </c>
      <c r="G159" s="81">
        <v>44730</v>
      </c>
      <c r="H159" s="72">
        <f t="shared" si="49"/>
        <v>-3403</v>
      </c>
      <c r="I159" s="49">
        <v>-95</v>
      </c>
      <c r="J159" s="49">
        <v>-1195</v>
      </c>
      <c r="K159" s="49">
        <v>-608</v>
      </c>
      <c r="L159" s="63">
        <v>-1505</v>
      </c>
      <c r="M159" s="69">
        <v>0</v>
      </c>
    </row>
    <row r="160" spans="1:13" ht="16.5" customHeight="1" x14ac:dyDescent="0.25">
      <c r="A160" s="47">
        <v>6306</v>
      </c>
      <c r="B160" s="53" t="s">
        <v>153</v>
      </c>
      <c r="C160" s="77">
        <f t="shared" si="50"/>
        <v>1267992</v>
      </c>
      <c r="D160" s="72">
        <f t="shared" si="46"/>
        <v>320730</v>
      </c>
      <c r="E160" s="49">
        <f>IFERROR(VLOOKUP(B160,[2]Subs!$B$21:$E$256,3,0),0)</f>
        <v>320730</v>
      </c>
      <c r="F160" s="63">
        <f>IFERROR(VLOOKUP(B160,[2]Subs!$B$21:$E$256,4,0),0)</f>
        <v>0</v>
      </c>
      <c r="G160" s="81">
        <v>355972</v>
      </c>
      <c r="H160" s="72">
        <f t="shared" si="49"/>
        <v>561208</v>
      </c>
      <c r="I160" s="49">
        <v>-9238</v>
      </c>
      <c r="J160" s="49">
        <v>589079</v>
      </c>
      <c r="K160" s="49">
        <v>-3284</v>
      </c>
      <c r="L160" s="63">
        <v>-15349</v>
      </c>
      <c r="M160" s="69">
        <v>30082</v>
      </c>
    </row>
    <row r="161" spans="1:13" ht="16.5" customHeight="1" x14ac:dyDescent="0.25">
      <c r="A161" s="47">
        <v>6307</v>
      </c>
      <c r="B161" s="53" t="s">
        <v>154</v>
      </c>
      <c r="C161" s="77">
        <f t="shared" si="50"/>
        <v>50452</v>
      </c>
      <c r="D161" s="72">
        <f t="shared" si="46"/>
        <v>3496</v>
      </c>
      <c r="E161" s="49">
        <f>IFERROR(VLOOKUP(B161,[2]Subs!$B$21:$E$256,3,0),0)</f>
        <v>0</v>
      </c>
      <c r="F161" s="63">
        <f>IFERROR(VLOOKUP(B161,[2]Subs!$B$21:$E$256,4,0),0)</f>
        <v>3496</v>
      </c>
      <c r="G161" s="81">
        <v>75848</v>
      </c>
      <c r="H161" s="72">
        <f t="shared" si="49"/>
        <v>-32288</v>
      </c>
      <c r="I161" s="49">
        <v>643</v>
      </c>
      <c r="J161" s="49">
        <v>-6739</v>
      </c>
      <c r="K161" s="49">
        <v>-6509</v>
      </c>
      <c r="L161" s="63">
        <v>-19683</v>
      </c>
      <c r="M161" s="69">
        <v>3396</v>
      </c>
    </row>
    <row r="162" spans="1:13" ht="16.5" customHeight="1" x14ac:dyDescent="0.25">
      <c r="A162" s="47">
        <v>6308</v>
      </c>
      <c r="B162" s="53" t="s">
        <v>155</v>
      </c>
      <c r="C162" s="77">
        <f t="shared" si="50"/>
        <v>-12821</v>
      </c>
      <c r="D162" s="72">
        <f t="shared" si="46"/>
        <v>-3900</v>
      </c>
      <c r="E162" s="49">
        <f>IFERROR(VLOOKUP(B162,[2]Subs!$B$21:$E$256,3,0),0)</f>
        <v>-3900</v>
      </c>
      <c r="F162" s="63">
        <f>IFERROR(VLOOKUP(B162,[2]Subs!$B$21:$E$256,4,0),0)</f>
        <v>0</v>
      </c>
      <c r="G162" s="81">
        <v>12363</v>
      </c>
      <c r="H162" s="72">
        <f t="shared" si="49"/>
        <v>-21324</v>
      </c>
      <c r="I162" s="49">
        <v>-735</v>
      </c>
      <c r="J162" s="49">
        <v>-8836</v>
      </c>
      <c r="K162" s="49">
        <v>-1120</v>
      </c>
      <c r="L162" s="63">
        <v>-10633</v>
      </c>
      <c r="M162" s="69">
        <v>40</v>
      </c>
    </row>
    <row r="163" spans="1:13" ht="16.5" customHeight="1" x14ac:dyDescent="0.25">
      <c r="A163" s="47">
        <v>6309</v>
      </c>
      <c r="B163" s="53" t="s">
        <v>156</v>
      </c>
      <c r="C163" s="77">
        <f t="shared" si="50"/>
        <v>-11956</v>
      </c>
      <c r="D163" s="72">
        <f t="shared" si="46"/>
        <v>0</v>
      </c>
      <c r="E163" s="49">
        <f>IFERROR(VLOOKUP(B163,[2]Subs!$B$21:$E$256,3,0),0)</f>
        <v>0</v>
      </c>
      <c r="F163" s="63">
        <f>IFERROR(VLOOKUP(B163,[2]Subs!$B$21:$E$256,4,0),0)</f>
        <v>0</v>
      </c>
      <c r="G163" s="81">
        <v>2762</v>
      </c>
      <c r="H163" s="72">
        <f t="shared" si="49"/>
        <v>-14718</v>
      </c>
      <c r="I163" s="49">
        <v>-237</v>
      </c>
      <c r="J163" s="49">
        <v>-5239</v>
      </c>
      <c r="K163" s="49">
        <v>-4179</v>
      </c>
      <c r="L163" s="63">
        <v>-5063</v>
      </c>
      <c r="M163" s="69">
        <v>0</v>
      </c>
    </row>
    <row r="164" spans="1:13" ht="16.5" customHeight="1" x14ac:dyDescent="0.25">
      <c r="A164" s="47">
        <v>6310</v>
      </c>
      <c r="B164" s="53" t="s">
        <v>157</v>
      </c>
      <c r="C164" s="77">
        <f t="shared" si="50"/>
        <v>56862</v>
      </c>
      <c r="D164" s="72">
        <f t="shared" si="46"/>
        <v>4913</v>
      </c>
      <c r="E164" s="49">
        <f>IFERROR(VLOOKUP(B164,[2]Subs!$B$21:$E$256,3,0),0)</f>
        <v>4913</v>
      </c>
      <c r="F164" s="63">
        <f>IFERROR(VLOOKUP(B164,[2]Subs!$B$21:$E$256,4,0),0)</f>
        <v>0</v>
      </c>
      <c r="G164" s="81">
        <v>106984</v>
      </c>
      <c r="H164" s="72">
        <f t="shared" si="49"/>
        <v>-55035</v>
      </c>
      <c r="I164" s="49">
        <v>1129</v>
      </c>
      <c r="J164" s="49">
        <v>-4552</v>
      </c>
      <c r="K164" s="49">
        <v>-17437</v>
      </c>
      <c r="L164" s="63">
        <v>-34175</v>
      </c>
      <c r="M164" s="69">
        <v>0</v>
      </c>
    </row>
    <row r="165" spans="1:13" ht="16.5" customHeight="1" x14ac:dyDescent="0.25">
      <c r="A165" s="47">
        <v>6311</v>
      </c>
      <c r="B165" s="53" t="s">
        <v>158</v>
      </c>
      <c r="C165" s="77">
        <f t="shared" si="50"/>
        <v>26075</v>
      </c>
      <c r="D165" s="72">
        <f t="shared" si="46"/>
        <v>10724</v>
      </c>
      <c r="E165" s="49">
        <f>IFERROR(VLOOKUP(B165,[2]Subs!$B$21:$E$256,3,0),0)</f>
        <v>10834</v>
      </c>
      <c r="F165" s="63">
        <f>IFERROR(VLOOKUP(B165,[2]Subs!$B$21:$E$256,4,0),0)</f>
        <v>-110</v>
      </c>
      <c r="G165" s="81">
        <v>17251</v>
      </c>
      <c r="H165" s="72">
        <f t="shared" si="49"/>
        <v>-2327</v>
      </c>
      <c r="I165" s="49">
        <v>2322</v>
      </c>
      <c r="J165" s="49">
        <v>-1233</v>
      </c>
      <c r="K165" s="49">
        <v>-1032</v>
      </c>
      <c r="L165" s="63">
        <v>-2384</v>
      </c>
      <c r="M165" s="69">
        <v>427</v>
      </c>
    </row>
    <row r="166" spans="1:13" ht="16.5" customHeight="1" x14ac:dyDescent="0.25">
      <c r="A166" s="47">
        <v>6312</v>
      </c>
      <c r="B166" s="53" t="s">
        <v>159</v>
      </c>
      <c r="C166" s="77">
        <f t="shared" si="50"/>
        <v>19983</v>
      </c>
      <c r="D166" s="72">
        <f t="shared" si="46"/>
        <v>0</v>
      </c>
      <c r="E166" s="49">
        <f>IFERROR(VLOOKUP(B166,[2]Subs!$B$21:$E$256,3,0),0)</f>
        <v>0</v>
      </c>
      <c r="F166" s="63">
        <f>IFERROR(VLOOKUP(B166,[2]Subs!$B$21:$E$256,4,0),0)</f>
        <v>0</v>
      </c>
      <c r="G166" s="81">
        <v>24099</v>
      </c>
      <c r="H166" s="72">
        <f t="shared" si="49"/>
        <v>-4116</v>
      </c>
      <c r="I166" s="49">
        <v>-190</v>
      </c>
      <c r="J166" s="49">
        <v>-1086</v>
      </c>
      <c r="K166" s="49">
        <v>-1144</v>
      </c>
      <c r="L166" s="63">
        <v>-1696</v>
      </c>
      <c r="M166" s="69">
        <v>0</v>
      </c>
    </row>
    <row r="167" spans="1:13" ht="16.5" customHeight="1" x14ac:dyDescent="0.25">
      <c r="A167" s="47"/>
      <c r="B167" s="53"/>
      <c r="C167" s="66">
        <f t="shared" ref="C167:G167" si="51">SUM(C155:C166)</f>
        <v>1689018</v>
      </c>
      <c r="D167" s="73">
        <f t="shared" si="51"/>
        <v>367655</v>
      </c>
      <c r="E167" s="50">
        <f>SUM(E155:E166)</f>
        <v>350812</v>
      </c>
      <c r="F167" s="64">
        <f>SUM(F155:F166)</f>
        <v>16843</v>
      </c>
      <c r="G167" s="82">
        <f t="shared" si="51"/>
        <v>909132</v>
      </c>
      <c r="H167" s="73">
        <f t="shared" ref="H167" si="52">SUM(H155:H166)</f>
        <v>378136</v>
      </c>
      <c r="I167" s="50">
        <v>-8555</v>
      </c>
      <c r="J167" s="50">
        <v>547699</v>
      </c>
      <c r="K167" s="50">
        <v>-46649</v>
      </c>
      <c r="L167" s="64">
        <v>-114359</v>
      </c>
      <c r="M167" s="121">
        <f>SUM(M155:M166)</f>
        <v>34095</v>
      </c>
    </row>
    <row r="168" spans="1:13" ht="16.5" customHeight="1" x14ac:dyDescent="0.3">
      <c r="A168" s="53"/>
      <c r="B168" s="52" t="s">
        <v>160</v>
      </c>
      <c r="C168" s="78"/>
      <c r="D168" s="75"/>
      <c r="E168" s="49">
        <f>IFERROR(VLOOKUP(B168,[2]Subs!$B$21:$E$256,3,0),0)</f>
        <v>0</v>
      </c>
      <c r="F168" s="63">
        <f>IFERROR(VLOOKUP(B168,[2]Subs!$B$21:$E$256,4,0),0)</f>
        <v>0</v>
      </c>
      <c r="G168" s="83"/>
      <c r="H168" s="72">
        <f t="shared" ref="H168:H174" si="53">+I168+J168+K168+L168</f>
        <v>0</v>
      </c>
      <c r="I168" s="46">
        <v>0</v>
      </c>
      <c r="J168" s="49">
        <v>0</v>
      </c>
      <c r="K168" s="49">
        <v>0</v>
      </c>
      <c r="L168" s="63">
        <v>0</v>
      </c>
      <c r="M168" s="70"/>
    </row>
    <row r="169" spans="1:13" ht="16.5" customHeight="1" x14ac:dyDescent="0.25">
      <c r="A169" s="47">
        <v>6401</v>
      </c>
      <c r="B169" s="53" t="s">
        <v>161</v>
      </c>
      <c r="C169" s="77">
        <f t="shared" ref="C169:C174" si="54">+D169+G169+H169+M169</f>
        <v>93047</v>
      </c>
      <c r="D169" s="72">
        <f>E169+F169</f>
        <v>66486</v>
      </c>
      <c r="E169" s="49">
        <f>IFERROR(VLOOKUP(B169,[2]Subs!$B$21:$E$256,3,0),0)</f>
        <v>0</v>
      </c>
      <c r="F169" s="63">
        <f>IFERROR(VLOOKUP(B169,[2]Subs!$B$21:$E$256,4,0),0)</f>
        <v>66486</v>
      </c>
      <c r="G169" s="81">
        <v>34482</v>
      </c>
      <c r="H169" s="72">
        <f t="shared" si="53"/>
        <v>-7921</v>
      </c>
      <c r="I169" s="49">
        <v>-368</v>
      </c>
      <c r="J169" s="49">
        <v>-1619</v>
      </c>
      <c r="K169" s="49">
        <v>-1584</v>
      </c>
      <c r="L169" s="63">
        <v>-4350</v>
      </c>
      <c r="M169" s="69">
        <v>0</v>
      </c>
    </row>
    <row r="170" spans="1:13" ht="16.5" customHeight="1" x14ac:dyDescent="0.25">
      <c r="A170" s="54">
        <v>6402</v>
      </c>
      <c r="B170" s="55" t="s">
        <v>162</v>
      </c>
      <c r="C170" s="77">
        <f t="shared" si="54"/>
        <v>33990</v>
      </c>
      <c r="D170" s="72">
        <f t="shared" si="46"/>
        <v>5364</v>
      </c>
      <c r="E170" s="49">
        <f>IFERROR(VLOOKUP(B170,[2]Subs!$B$21:$E$256,3,0),0)</f>
        <v>0</v>
      </c>
      <c r="F170" s="63">
        <f>IFERROR(VLOOKUP(B170,[2]Subs!$B$21:$E$256,4,0),0)</f>
        <v>5364</v>
      </c>
      <c r="G170" s="81">
        <v>30704</v>
      </c>
      <c r="H170" s="72">
        <f t="shared" si="53"/>
        <v>-2078</v>
      </c>
      <c r="I170" s="49">
        <v>-59</v>
      </c>
      <c r="J170" s="49">
        <v>-317</v>
      </c>
      <c r="K170" s="49">
        <v>-314</v>
      </c>
      <c r="L170" s="63">
        <v>-1388</v>
      </c>
      <c r="M170" s="69">
        <v>0</v>
      </c>
    </row>
    <row r="171" spans="1:13" ht="16.5" customHeight="1" x14ac:dyDescent="0.25">
      <c r="A171" s="47">
        <v>6403</v>
      </c>
      <c r="B171" s="53" t="s">
        <v>163</v>
      </c>
      <c r="C171" s="77">
        <f t="shared" si="54"/>
        <v>46729</v>
      </c>
      <c r="D171" s="72">
        <f t="shared" si="46"/>
        <v>32647</v>
      </c>
      <c r="E171" s="49">
        <f>IFERROR(VLOOKUP(B171,[2]Subs!$B$21:$E$256,3,0),0)</f>
        <v>0</v>
      </c>
      <c r="F171" s="63">
        <f>IFERROR(VLOOKUP(B171,[2]Subs!$B$21:$E$256,4,0),0)</f>
        <v>32647</v>
      </c>
      <c r="G171" s="81">
        <v>14973</v>
      </c>
      <c r="H171" s="72">
        <f t="shared" si="53"/>
        <v>-891</v>
      </c>
      <c r="I171" s="49">
        <v>0</v>
      </c>
      <c r="J171" s="49">
        <v>-144</v>
      </c>
      <c r="K171" s="49">
        <v>-36</v>
      </c>
      <c r="L171" s="63">
        <v>-711</v>
      </c>
      <c r="M171" s="69">
        <v>0</v>
      </c>
    </row>
    <row r="172" spans="1:13" ht="16.5" customHeight="1" x14ac:dyDescent="0.25">
      <c r="A172" s="47">
        <v>6404</v>
      </c>
      <c r="B172" s="53" t="s">
        <v>164</v>
      </c>
      <c r="C172" s="77">
        <f t="shared" si="54"/>
        <v>2200771</v>
      </c>
      <c r="D172" s="72">
        <f t="shared" si="46"/>
        <v>746775</v>
      </c>
      <c r="E172" s="49">
        <f>IFERROR(VLOOKUP(B172,[2]Subs!$B$21:$E$256,3,0),0)</f>
        <v>639109</v>
      </c>
      <c r="F172" s="63">
        <f>IFERROR(VLOOKUP(B172,[2]Subs!$B$21:$E$256,4,0),0)</f>
        <v>107666</v>
      </c>
      <c r="G172" s="81">
        <v>228254</v>
      </c>
      <c r="H172" s="72">
        <f t="shared" si="53"/>
        <v>1184806</v>
      </c>
      <c r="I172" s="49">
        <v>-5202</v>
      </c>
      <c r="J172" s="49">
        <v>1202526</v>
      </c>
      <c r="K172" s="49">
        <v>19495</v>
      </c>
      <c r="L172" s="63">
        <v>-32013</v>
      </c>
      <c r="M172" s="69">
        <v>40936</v>
      </c>
    </row>
    <row r="173" spans="1:13" ht="16.5" customHeight="1" x14ac:dyDescent="0.25">
      <c r="A173" s="47">
        <v>6405</v>
      </c>
      <c r="B173" s="53" t="s">
        <v>165</v>
      </c>
      <c r="C173" s="77">
        <f t="shared" si="54"/>
        <v>248086</v>
      </c>
      <c r="D173" s="72">
        <f t="shared" si="46"/>
        <v>37082</v>
      </c>
      <c r="E173" s="49">
        <f>IFERROR(VLOOKUP(B173,[2]Subs!$B$21:$E$256,3,0),0)</f>
        <v>-4544</v>
      </c>
      <c r="F173" s="63">
        <f>IFERROR(VLOOKUP(B173,[2]Subs!$B$21:$E$256,4,0),0)</f>
        <v>41626</v>
      </c>
      <c r="G173" s="81">
        <v>103102</v>
      </c>
      <c r="H173" s="72">
        <f t="shared" si="53"/>
        <v>107802</v>
      </c>
      <c r="I173" s="49">
        <v>123</v>
      </c>
      <c r="J173" s="49">
        <v>124606</v>
      </c>
      <c r="K173" s="49">
        <v>-5082</v>
      </c>
      <c r="L173" s="63">
        <v>-11845</v>
      </c>
      <c r="M173" s="69">
        <v>100</v>
      </c>
    </row>
    <row r="174" spans="1:13" ht="16.5" customHeight="1" x14ac:dyDescent="0.25">
      <c r="A174" s="47">
        <v>6406</v>
      </c>
      <c r="B174" s="53" t="s">
        <v>166</v>
      </c>
      <c r="C174" s="77">
        <f t="shared" si="54"/>
        <v>223363</v>
      </c>
      <c r="D174" s="72">
        <f t="shared" si="46"/>
        <v>215802</v>
      </c>
      <c r="E174" s="49">
        <f>IFERROR(VLOOKUP(B174,[2]Subs!$B$21:$E$256,3,0),0)</f>
        <v>0</v>
      </c>
      <c r="F174" s="63">
        <f>IFERROR(VLOOKUP(B174,[2]Subs!$B$21:$E$256,4,0),0)</f>
        <v>215802</v>
      </c>
      <c r="G174" s="81">
        <v>11917</v>
      </c>
      <c r="H174" s="72">
        <f t="shared" si="53"/>
        <v>-4356</v>
      </c>
      <c r="I174" s="49">
        <v>-294</v>
      </c>
      <c r="J174" s="49">
        <v>-1083</v>
      </c>
      <c r="K174" s="49">
        <v>-551</v>
      </c>
      <c r="L174" s="63">
        <v>-2428</v>
      </c>
      <c r="M174" s="69">
        <v>0</v>
      </c>
    </row>
    <row r="175" spans="1:13" ht="16.5" customHeight="1" x14ac:dyDescent="0.25">
      <c r="A175" s="53"/>
      <c r="B175" s="53"/>
      <c r="C175" s="66">
        <f t="shared" ref="C175:G175" si="55">SUM(C169:C174)</f>
        <v>2845986</v>
      </c>
      <c r="D175" s="73">
        <f t="shared" si="55"/>
        <v>1104156</v>
      </c>
      <c r="E175" s="50">
        <f>SUM(E169:E174)</f>
        <v>634565</v>
      </c>
      <c r="F175" s="64">
        <f>SUM(F169:F174)</f>
        <v>469591</v>
      </c>
      <c r="G175" s="82">
        <f t="shared" si="55"/>
        <v>423432</v>
      </c>
      <c r="H175" s="73">
        <f t="shared" ref="H175" si="56">SUM(H169:H174)</f>
        <v>1277362</v>
      </c>
      <c r="I175" s="50">
        <v>-5800</v>
      </c>
      <c r="J175" s="50">
        <v>1323969</v>
      </c>
      <c r="K175" s="50">
        <v>11928</v>
      </c>
      <c r="L175" s="64">
        <v>-52735</v>
      </c>
      <c r="M175" s="121">
        <f>SUM(M169:M174)</f>
        <v>41036</v>
      </c>
    </row>
    <row r="176" spans="1:13" ht="16.5" customHeight="1" x14ac:dyDescent="0.3">
      <c r="A176" s="53"/>
      <c r="B176" s="52" t="s">
        <v>167</v>
      </c>
      <c r="C176" s="78"/>
      <c r="D176" s="75"/>
      <c r="E176" s="49">
        <f>IFERROR(VLOOKUP(B176,[2]Subs!$B$21:$E$256,3,0),0)</f>
        <v>0</v>
      </c>
      <c r="F176" s="63">
        <f>IFERROR(VLOOKUP(B176,[2]Subs!$B$21:$E$256,4,0),0)</f>
        <v>0</v>
      </c>
      <c r="G176" s="83"/>
      <c r="H176" s="72">
        <f t="shared" ref="H176:H187" si="57">+I176+J176+K176+L176</f>
        <v>0</v>
      </c>
      <c r="I176" s="46">
        <v>0</v>
      </c>
      <c r="J176" s="49">
        <v>0</v>
      </c>
      <c r="K176" s="49">
        <v>0</v>
      </c>
      <c r="L176" s="63">
        <v>0</v>
      </c>
      <c r="M176" s="70"/>
    </row>
    <row r="177" spans="1:13" ht="16.5" customHeight="1" x14ac:dyDescent="0.25">
      <c r="A177" s="47">
        <v>6501</v>
      </c>
      <c r="B177" s="53" t="s">
        <v>168</v>
      </c>
      <c r="C177" s="77">
        <f t="shared" ref="C177:C187" si="58">+D177+G177+H177+M177</f>
        <v>116091</v>
      </c>
      <c r="D177" s="72">
        <f t="shared" si="46"/>
        <v>83073</v>
      </c>
      <c r="E177" s="49">
        <f>IFERROR(VLOOKUP(B177,[2]Subs!$B$21:$E$256,3,0),0)</f>
        <v>0</v>
      </c>
      <c r="F177" s="63">
        <f>IFERROR(VLOOKUP(B177,[2]Subs!$B$21:$E$256,4,0),0)</f>
        <v>83073</v>
      </c>
      <c r="G177" s="81">
        <v>16681</v>
      </c>
      <c r="H177" s="72">
        <f t="shared" si="57"/>
        <v>16337</v>
      </c>
      <c r="I177" s="49">
        <v>-882</v>
      </c>
      <c r="J177" s="49">
        <v>41591</v>
      </c>
      <c r="K177" s="49">
        <v>-6087</v>
      </c>
      <c r="L177" s="63">
        <v>-18285</v>
      </c>
      <c r="M177" s="69">
        <v>0</v>
      </c>
    </row>
    <row r="178" spans="1:13" ht="16.5" customHeight="1" x14ac:dyDescent="0.25">
      <c r="A178" s="47">
        <v>6502</v>
      </c>
      <c r="B178" s="53" t="s">
        <v>169</v>
      </c>
      <c r="C178" s="77">
        <f t="shared" si="58"/>
        <v>107862</v>
      </c>
      <c r="D178" s="72">
        <f t="shared" si="46"/>
        <v>33135</v>
      </c>
      <c r="E178" s="49">
        <f>IFERROR(VLOOKUP(B178,[2]Subs!$B$21:$E$256,3,0),0)</f>
        <v>0</v>
      </c>
      <c r="F178" s="63">
        <f>IFERROR(VLOOKUP(B178,[2]Subs!$B$21:$E$256,4,0),0)</f>
        <v>33135</v>
      </c>
      <c r="G178" s="81">
        <v>79664</v>
      </c>
      <c r="H178" s="72">
        <f t="shared" si="57"/>
        <v>-4937</v>
      </c>
      <c r="I178" s="49">
        <v>-237</v>
      </c>
      <c r="J178" s="49">
        <v>2217</v>
      </c>
      <c r="K178" s="49">
        <v>-2094</v>
      </c>
      <c r="L178" s="63">
        <v>-4823</v>
      </c>
      <c r="M178" s="69">
        <v>0</v>
      </c>
    </row>
    <row r="179" spans="1:13" ht="16.5" customHeight="1" x14ac:dyDescent="0.25">
      <c r="A179" s="47">
        <v>6503</v>
      </c>
      <c r="B179" s="53" t="s">
        <v>170</v>
      </c>
      <c r="C179" s="77">
        <f t="shared" si="58"/>
        <v>160173</v>
      </c>
      <c r="D179" s="72">
        <f t="shared" si="46"/>
        <v>46306</v>
      </c>
      <c r="E179" s="49">
        <f>IFERROR(VLOOKUP(B179,[2]Subs!$B$21:$E$256,3,0),0)</f>
        <v>0</v>
      </c>
      <c r="F179" s="63">
        <f>IFERROR(VLOOKUP(B179,[2]Subs!$B$21:$E$256,4,0),0)</f>
        <v>46306</v>
      </c>
      <c r="G179" s="81">
        <v>108908</v>
      </c>
      <c r="H179" s="72">
        <f t="shared" si="57"/>
        <v>4959</v>
      </c>
      <c r="I179" s="49">
        <v>456</v>
      </c>
      <c r="J179" s="49">
        <v>11713</v>
      </c>
      <c r="K179" s="49">
        <v>-2103</v>
      </c>
      <c r="L179" s="63">
        <v>-5107</v>
      </c>
      <c r="M179" s="69">
        <v>0</v>
      </c>
    </row>
    <row r="180" spans="1:13" ht="16.5" customHeight="1" x14ac:dyDescent="0.25">
      <c r="A180" s="47">
        <v>6504</v>
      </c>
      <c r="B180" s="53" t="s">
        <v>171</v>
      </c>
      <c r="C180" s="77">
        <f t="shared" si="58"/>
        <v>42332</v>
      </c>
      <c r="D180" s="72">
        <f t="shared" si="46"/>
        <v>0</v>
      </c>
      <c r="E180" s="49">
        <f>IFERROR(VLOOKUP(B180,[2]Subs!$B$21:$E$256,3,0),0)</f>
        <v>0</v>
      </c>
      <c r="F180" s="63">
        <f>IFERROR(VLOOKUP(B180,[2]Subs!$B$21:$E$256,4,0),0)</f>
        <v>0</v>
      </c>
      <c r="G180" s="81">
        <v>56815</v>
      </c>
      <c r="H180" s="72">
        <f t="shared" si="57"/>
        <v>-14483</v>
      </c>
      <c r="I180" s="49">
        <v>-830</v>
      </c>
      <c r="J180" s="49">
        <v>-5235</v>
      </c>
      <c r="K180" s="49">
        <v>-3007</v>
      </c>
      <c r="L180" s="63">
        <v>-5411</v>
      </c>
      <c r="M180" s="69">
        <v>0</v>
      </c>
    </row>
    <row r="181" spans="1:13" ht="16.5" customHeight="1" x14ac:dyDescent="0.25">
      <c r="A181" s="47">
        <v>6505</v>
      </c>
      <c r="B181" s="53" t="s">
        <v>172</v>
      </c>
      <c r="C181" s="77">
        <f t="shared" si="58"/>
        <v>26882</v>
      </c>
      <c r="D181" s="72">
        <f t="shared" si="46"/>
        <v>0</v>
      </c>
      <c r="E181" s="49">
        <f>IFERROR(VLOOKUP(B181,[2]Subs!$B$21:$E$256,3,0),0)</f>
        <v>0</v>
      </c>
      <c r="F181" s="63">
        <f>IFERROR(VLOOKUP(B181,[2]Subs!$B$21:$E$256,4,0),0)</f>
        <v>0</v>
      </c>
      <c r="G181" s="81">
        <v>25857</v>
      </c>
      <c r="H181" s="72">
        <f t="shared" si="57"/>
        <v>1025</v>
      </c>
      <c r="I181" s="49">
        <v>135</v>
      </c>
      <c r="J181" s="49">
        <v>1586</v>
      </c>
      <c r="K181" s="49">
        <v>-63</v>
      </c>
      <c r="L181" s="63">
        <v>-633</v>
      </c>
      <c r="M181" s="69">
        <v>0</v>
      </c>
    </row>
    <row r="182" spans="1:13" ht="16.5" customHeight="1" x14ac:dyDescent="0.25">
      <c r="A182" s="47">
        <v>6506</v>
      </c>
      <c r="B182" s="53" t="s">
        <v>173</v>
      </c>
      <c r="C182" s="77">
        <f t="shared" si="58"/>
        <v>26244</v>
      </c>
      <c r="D182" s="72">
        <f t="shared" si="46"/>
        <v>0</v>
      </c>
      <c r="E182" s="49">
        <f>IFERROR(VLOOKUP(B182,[2]Subs!$B$21:$E$256,3,0),0)</f>
        <v>0</v>
      </c>
      <c r="F182" s="63">
        <f>IFERROR(VLOOKUP(B182,[2]Subs!$B$21:$E$256,4,0),0)</f>
        <v>0</v>
      </c>
      <c r="G182" s="81">
        <v>64214</v>
      </c>
      <c r="H182" s="72">
        <f t="shared" si="57"/>
        <v>-38050</v>
      </c>
      <c r="I182" s="49">
        <v>-2427</v>
      </c>
      <c r="J182" s="49">
        <v>14114</v>
      </c>
      <c r="K182" s="49">
        <v>-12420</v>
      </c>
      <c r="L182" s="63">
        <v>-37317</v>
      </c>
      <c r="M182" s="69">
        <v>80</v>
      </c>
    </row>
    <row r="183" spans="1:13" ht="16.5" customHeight="1" x14ac:dyDescent="0.25">
      <c r="A183" s="47">
        <v>6507</v>
      </c>
      <c r="B183" s="53" t="s">
        <v>174</v>
      </c>
      <c r="C183" s="77">
        <f t="shared" si="58"/>
        <v>132388</v>
      </c>
      <c r="D183" s="72">
        <f t="shared" si="46"/>
        <v>57757</v>
      </c>
      <c r="E183" s="49">
        <f>IFERROR(VLOOKUP(B183,[2]Subs!$B$21:$E$256,3,0),0)</f>
        <v>0</v>
      </c>
      <c r="F183" s="63">
        <f>IFERROR(VLOOKUP(B183,[2]Subs!$B$21:$E$256,4,0),0)</f>
        <v>57757</v>
      </c>
      <c r="G183" s="81">
        <v>70364</v>
      </c>
      <c r="H183" s="72">
        <f t="shared" si="57"/>
        <v>4267</v>
      </c>
      <c r="I183" s="49">
        <v>-711</v>
      </c>
      <c r="J183" s="49">
        <v>23946</v>
      </c>
      <c r="K183" s="49">
        <v>-3627</v>
      </c>
      <c r="L183" s="63">
        <v>-15341</v>
      </c>
      <c r="M183" s="69">
        <v>0</v>
      </c>
    </row>
    <row r="184" spans="1:13" ht="16.5" customHeight="1" x14ac:dyDescent="0.25">
      <c r="A184" s="47">
        <v>6508</v>
      </c>
      <c r="B184" s="53" t="s">
        <v>175</v>
      </c>
      <c r="C184" s="77">
        <f t="shared" si="58"/>
        <v>1498444</v>
      </c>
      <c r="D184" s="72">
        <f t="shared" si="46"/>
        <v>653383</v>
      </c>
      <c r="E184" s="49">
        <f>IFERROR(VLOOKUP(B184,[2]Subs!$B$21:$E$256,3,0),0)</f>
        <v>653383</v>
      </c>
      <c r="F184" s="63">
        <f>IFERROR(VLOOKUP(B184,[2]Subs!$B$21:$E$256,4,0),0)</f>
        <v>0</v>
      </c>
      <c r="G184" s="81">
        <v>214815</v>
      </c>
      <c r="H184" s="72">
        <f t="shared" si="57"/>
        <v>468265</v>
      </c>
      <c r="I184" s="49">
        <v>14423</v>
      </c>
      <c r="J184" s="49">
        <v>129421</v>
      </c>
      <c r="K184" s="49">
        <v>254382</v>
      </c>
      <c r="L184" s="63">
        <v>70039</v>
      </c>
      <c r="M184" s="69">
        <v>161981</v>
      </c>
    </row>
    <row r="185" spans="1:13" ht="16.5" customHeight="1" x14ac:dyDescent="0.25">
      <c r="A185" s="47">
        <v>6509</v>
      </c>
      <c r="B185" s="53" t="s">
        <v>176</v>
      </c>
      <c r="C185" s="77">
        <f t="shared" si="58"/>
        <v>149028</v>
      </c>
      <c r="D185" s="72">
        <f t="shared" si="46"/>
        <v>0</v>
      </c>
      <c r="E185" s="49">
        <f>IFERROR(VLOOKUP(B185,[2]Subs!$B$21:$E$256,3,0),0)</f>
        <v>0</v>
      </c>
      <c r="F185" s="63">
        <f>IFERROR(VLOOKUP(B185,[2]Subs!$B$21:$E$256,4,0),0)</f>
        <v>0</v>
      </c>
      <c r="G185" s="81">
        <v>150279</v>
      </c>
      <c r="H185" s="72">
        <f t="shared" si="57"/>
        <v>-1251</v>
      </c>
      <c r="I185" s="49">
        <v>702</v>
      </c>
      <c r="J185" s="49">
        <v>1655</v>
      </c>
      <c r="K185" s="49">
        <v>-1149</v>
      </c>
      <c r="L185" s="63">
        <v>-2459</v>
      </c>
      <c r="M185" s="69">
        <v>0</v>
      </c>
    </row>
    <row r="186" spans="1:13" ht="16.5" customHeight="1" x14ac:dyDescent="0.25">
      <c r="A186" s="47">
        <v>6510</v>
      </c>
      <c r="B186" s="53" t="s">
        <v>177</v>
      </c>
      <c r="C186" s="77">
        <f t="shared" si="58"/>
        <v>157805</v>
      </c>
      <c r="D186" s="72">
        <f t="shared" si="46"/>
        <v>301</v>
      </c>
      <c r="E186" s="49">
        <f>IFERROR(VLOOKUP(B186,[2]Subs!$B$21:$E$256,3,0),0)</f>
        <v>301</v>
      </c>
      <c r="F186" s="63">
        <f>IFERROR(VLOOKUP(B186,[2]Subs!$B$21:$E$256,4,0),0)</f>
        <v>0</v>
      </c>
      <c r="G186" s="81">
        <v>141912</v>
      </c>
      <c r="H186" s="72">
        <f t="shared" si="57"/>
        <v>15512</v>
      </c>
      <c r="I186" s="49">
        <v>3529</v>
      </c>
      <c r="J186" s="49">
        <v>88273</v>
      </c>
      <c r="K186" s="49">
        <v>-26532</v>
      </c>
      <c r="L186" s="63">
        <v>-49758</v>
      </c>
      <c r="M186" s="69">
        <v>80</v>
      </c>
    </row>
    <row r="187" spans="1:13" ht="16.5" customHeight="1" x14ac:dyDescent="0.25">
      <c r="A187" s="47">
        <v>6511</v>
      </c>
      <c r="B187" s="53" t="s">
        <v>178</v>
      </c>
      <c r="C187" s="77">
        <f t="shared" si="58"/>
        <v>67923</v>
      </c>
      <c r="D187" s="72">
        <f t="shared" si="46"/>
        <v>0</v>
      </c>
      <c r="E187" s="49">
        <f>IFERROR(VLOOKUP(B187,[2]Subs!$B$21:$E$256,3,0),0)</f>
        <v>0</v>
      </c>
      <c r="F187" s="63">
        <f>IFERROR(VLOOKUP(B187,[2]Subs!$B$21:$E$256,4,0),0)</f>
        <v>0</v>
      </c>
      <c r="G187" s="81">
        <v>82375</v>
      </c>
      <c r="H187" s="72">
        <f t="shared" si="57"/>
        <v>-14532</v>
      </c>
      <c r="I187" s="49">
        <v>-415</v>
      </c>
      <c r="J187" s="49">
        <v>-3916</v>
      </c>
      <c r="K187" s="49">
        <v>-4156</v>
      </c>
      <c r="L187" s="63">
        <v>-6045</v>
      </c>
      <c r="M187" s="69">
        <v>80</v>
      </c>
    </row>
    <row r="188" spans="1:13" ht="16.5" customHeight="1" x14ac:dyDescent="0.25">
      <c r="A188" s="47"/>
      <c r="B188" s="53"/>
      <c r="C188" s="66">
        <f t="shared" ref="C188:G188" si="59">SUM(C177:C187)</f>
        <v>2485172</v>
      </c>
      <c r="D188" s="73">
        <f t="shared" si="59"/>
        <v>873955</v>
      </c>
      <c r="E188" s="50">
        <f>SUM(E177:E187)</f>
        <v>653684</v>
      </c>
      <c r="F188" s="64">
        <f>SUM(F177:F187)</f>
        <v>220271</v>
      </c>
      <c r="G188" s="82">
        <f t="shared" si="59"/>
        <v>1011884</v>
      </c>
      <c r="H188" s="73">
        <f t="shared" ref="H188" si="60">SUM(H177:H187)</f>
        <v>437112</v>
      </c>
      <c r="I188" s="50">
        <v>13743</v>
      </c>
      <c r="J188" s="50">
        <v>305365</v>
      </c>
      <c r="K188" s="50">
        <v>193144</v>
      </c>
      <c r="L188" s="64">
        <v>-75140</v>
      </c>
      <c r="M188" s="121">
        <f>SUM(M177:M187)</f>
        <v>162221</v>
      </c>
    </row>
    <row r="189" spans="1:13" ht="16.5" customHeight="1" x14ac:dyDescent="0.3">
      <c r="A189" s="53"/>
      <c r="B189" s="52" t="s">
        <v>179</v>
      </c>
      <c r="C189" s="78"/>
      <c r="D189" s="75"/>
      <c r="E189" s="49">
        <f>IFERROR(VLOOKUP(B189,[2]Subs!$B$21:$E$256,3,0),0)</f>
        <v>0</v>
      </c>
      <c r="F189" s="63">
        <f>IFERROR(VLOOKUP(B189,[2]Subs!$B$21:$E$256,4,0),0)</f>
        <v>0</v>
      </c>
      <c r="G189" s="83"/>
      <c r="H189" s="72">
        <f t="shared" ref="H189:H207" si="61">+I189+J189+K189+L189</f>
        <v>0</v>
      </c>
      <c r="I189" s="46">
        <v>0</v>
      </c>
      <c r="J189" s="49">
        <v>0</v>
      </c>
      <c r="K189" s="49">
        <v>0</v>
      </c>
      <c r="L189" s="63">
        <v>0</v>
      </c>
      <c r="M189" s="70"/>
    </row>
    <row r="190" spans="1:13" ht="16.5" customHeight="1" x14ac:dyDescent="0.25">
      <c r="A190" s="47">
        <v>6601</v>
      </c>
      <c r="B190" s="53" t="s">
        <v>180</v>
      </c>
      <c r="C190" s="77">
        <f t="shared" ref="C190:C207" si="62">+D190+G190+H190+M190</f>
        <v>-22902</v>
      </c>
      <c r="D190" s="72">
        <f t="shared" si="46"/>
        <v>-63587</v>
      </c>
      <c r="E190" s="49">
        <f>IFERROR(VLOOKUP(B190,[2]Subs!$B$21:$E$256,3,0),0)</f>
        <v>-63587</v>
      </c>
      <c r="F190" s="63">
        <f>IFERROR(VLOOKUP(B190,[2]Subs!$B$21:$E$256,4,0),0)</f>
        <v>0</v>
      </c>
      <c r="G190" s="81">
        <v>115799</v>
      </c>
      <c r="H190" s="72">
        <f t="shared" si="61"/>
        <v>-75314</v>
      </c>
      <c r="I190" s="49">
        <v>2002</v>
      </c>
      <c r="J190" s="49">
        <v>-23068</v>
      </c>
      <c r="K190" s="49">
        <v>-23847</v>
      </c>
      <c r="L190" s="63">
        <v>-30401</v>
      </c>
      <c r="M190" s="69">
        <v>200</v>
      </c>
    </row>
    <row r="191" spans="1:13" ht="16.5" customHeight="1" x14ac:dyDescent="0.25">
      <c r="A191" s="47">
        <v>6602</v>
      </c>
      <c r="B191" s="53" t="s">
        <v>181</v>
      </c>
      <c r="C191" s="77">
        <f t="shared" si="62"/>
        <v>133162</v>
      </c>
      <c r="D191" s="72">
        <f t="shared" si="46"/>
        <v>4339</v>
      </c>
      <c r="E191" s="49">
        <f>IFERROR(VLOOKUP(B191,[2]Subs!$B$21:$E$256,3,0),0)</f>
        <v>0</v>
      </c>
      <c r="F191" s="63">
        <f>IFERROR(VLOOKUP(B191,[2]Subs!$B$21:$E$256,4,0),0)</f>
        <v>4339</v>
      </c>
      <c r="G191" s="81">
        <v>139012</v>
      </c>
      <c r="H191" s="72">
        <f t="shared" si="61"/>
        <v>-10189</v>
      </c>
      <c r="I191" s="49">
        <v>-357</v>
      </c>
      <c r="J191" s="49">
        <v>5555</v>
      </c>
      <c r="K191" s="49">
        <v>-4998</v>
      </c>
      <c r="L191" s="63">
        <v>-10389</v>
      </c>
      <c r="M191" s="69">
        <v>0</v>
      </c>
    </row>
    <row r="192" spans="1:13" ht="16.5" customHeight="1" x14ac:dyDescent="0.25">
      <c r="A192" s="47">
        <v>6603</v>
      </c>
      <c r="B192" s="53" t="s">
        <v>182</v>
      </c>
      <c r="C192" s="77">
        <f t="shared" si="62"/>
        <v>67475</v>
      </c>
      <c r="D192" s="72">
        <f t="shared" si="46"/>
        <v>0</v>
      </c>
      <c r="E192" s="49">
        <f>IFERROR(VLOOKUP(B192,[2]Subs!$B$21:$E$256,3,0),0)</f>
        <v>0</v>
      </c>
      <c r="F192" s="63">
        <f>IFERROR(VLOOKUP(B192,[2]Subs!$B$21:$E$256,4,0),0)</f>
        <v>0</v>
      </c>
      <c r="G192" s="81">
        <v>77415</v>
      </c>
      <c r="H192" s="72">
        <f t="shared" si="61"/>
        <v>-9940</v>
      </c>
      <c r="I192" s="49">
        <v>-237</v>
      </c>
      <c r="J192" s="49">
        <v>-2702</v>
      </c>
      <c r="K192" s="49">
        <v>-1565</v>
      </c>
      <c r="L192" s="63">
        <v>-5436</v>
      </c>
      <c r="M192" s="69">
        <v>0</v>
      </c>
    </row>
    <row r="193" spans="1:13" ht="16.5" customHeight="1" x14ac:dyDescent="0.25">
      <c r="A193" s="47">
        <v>6604</v>
      </c>
      <c r="B193" s="53" t="s">
        <v>183</v>
      </c>
      <c r="C193" s="77">
        <f t="shared" si="62"/>
        <v>351481</v>
      </c>
      <c r="D193" s="72">
        <f t="shared" si="46"/>
        <v>13573</v>
      </c>
      <c r="E193" s="49">
        <f>IFERROR(VLOOKUP(B193,[2]Subs!$B$21:$E$256,3,0),0)</f>
        <v>-231</v>
      </c>
      <c r="F193" s="63">
        <f>IFERROR(VLOOKUP(B193,[2]Subs!$B$21:$E$256,4,0),0)</f>
        <v>13804</v>
      </c>
      <c r="G193" s="81">
        <v>385773</v>
      </c>
      <c r="H193" s="72">
        <f t="shared" si="61"/>
        <v>-48065</v>
      </c>
      <c r="I193" s="49">
        <v>4196</v>
      </c>
      <c r="J193" s="49">
        <v>-19432</v>
      </c>
      <c r="K193" s="49">
        <v>-11499</v>
      </c>
      <c r="L193" s="63">
        <v>-21330</v>
      </c>
      <c r="M193" s="69">
        <v>200</v>
      </c>
    </row>
    <row r="194" spans="1:13" ht="16.5" customHeight="1" x14ac:dyDescent="0.25">
      <c r="A194" s="47">
        <v>6605</v>
      </c>
      <c r="B194" s="53" t="s">
        <v>184</v>
      </c>
      <c r="C194" s="77">
        <f t="shared" si="62"/>
        <v>-6633</v>
      </c>
      <c r="D194" s="72">
        <f t="shared" si="46"/>
        <v>0</v>
      </c>
      <c r="E194" s="49">
        <f>IFERROR(VLOOKUP(B194,[2]Subs!$B$21:$E$256,3,0),0)</f>
        <v>0</v>
      </c>
      <c r="F194" s="63">
        <f>IFERROR(VLOOKUP(B194,[2]Subs!$B$21:$E$256,4,0),0)</f>
        <v>0</v>
      </c>
      <c r="G194" s="81">
        <v>1346</v>
      </c>
      <c r="H194" s="72">
        <f t="shared" si="61"/>
        <v>-7979</v>
      </c>
      <c r="I194" s="49">
        <v>-237</v>
      </c>
      <c r="J194" s="49">
        <v>-2662</v>
      </c>
      <c r="K194" s="49">
        <v>-1708</v>
      </c>
      <c r="L194" s="63">
        <v>-3372</v>
      </c>
      <c r="M194" s="69">
        <v>0</v>
      </c>
    </row>
    <row r="195" spans="1:13" ht="16.5" customHeight="1" x14ac:dyDescent="0.25">
      <c r="A195" s="47">
        <v>6606</v>
      </c>
      <c r="B195" s="53" t="s">
        <v>185</v>
      </c>
      <c r="C195" s="77">
        <f t="shared" si="62"/>
        <v>8519</v>
      </c>
      <c r="D195" s="72">
        <f t="shared" si="46"/>
        <v>9216</v>
      </c>
      <c r="E195" s="49">
        <f>IFERROR(VLOOKUP(B195,[2]Subs!$B$21:$E$256,3,0),0)</f>
        <v>1966</v>
      </c>
      <c r="F195" s="63">
        <f>IFERROR(VLOOKUP(B195,[2]Subs!$B$21:$E$256,4,0),0)</f>
        <v>7250</v>
      </c>
      <c r="G195" s="81">
        <v>6590</v>
      </c>
      <c r="H195" s="72">
        <f t="shared" si="61"/>
        <v>-7287</v>
      </c>
      <c r="I195" s="49">
        <v>-534</v>
      </c>
      <c r="J195" s="49">
        <v>-840</v>
      </c>
      <c r="K195" s="49">
        <v>-870</v>
      </c>
      <c r="L195" s="63">
        <v>-5043</v>
      </c>
      <c r="M195" s="69">
        <v>0</v>
      </c>
    </row>
    <row r="196" spans="1:13" ht="16.5" customHeight="1" x14ac:dyDescent="0.25">
      <c r="A196" s="47">
        <v>6607</v>
      </c>
      <c r="B196" s="53" t="s">
        <v>186</v>
      </c>
      <c r="C196" s="77">
        <f t="shared" si="62"/>
        <v>67773</v>
      </c>
      <c r="D196" s="72">
        <f t="shared" si="46"/>
        <v>0</v>
      </c>
      <c r="E196" s="49">
        <f>IFERROR(VLOOKUP(B196,[2]Subs!$B$21:$E$256,3,0),0)</f>
        <v>0</v>
      </c>
      <c r="F196" s="63">
        <f>IFERROR(VLOOKUP(B196,[2]Subs!$B$21:$E$256,4,0),0)</f>
        <v>0</v>
      </c>
      <c r="G196" s="81">
        <v>92021</v>
      </c>
      <c r="H196" s="72">
        <f t="shared" si="61"/>
        <v>-24248</v>
      </c>
      <c r="I196" s="49">
        <v>-200</v>
      </c>
      <c r="J196" s="49">
        <v>-2774</v>
      </c>
      <c r="K196" s="49">
        <v>-7141</v>
      </c>
      <c r="L196" s="63">
        <v>-14133</v>
      </c>
      <c r="M196" s="69">
        <v>0</v>
      </c>
    </row>
    <row r="197" spans="1:13" ht="16.5" customHeight="1" x14ac:dyDescent="0.25">
      <c r="A197" s="47">
        <v>6608</v>
      </c>
      <c r="B197" s="53" t="s">
        <v>187</v>
      </c>
      <c r="C197" s="77">
        <f t="shared" si="62"/>
        <v>8917</v>
      </c>
      <c r="D197" s="72">
        <f t="shared" si="46"/>
        <v>0</v>
      </c>
      <c r="E197" s="49">
        <f>IFERROR(VLOOKUP(B197,[2]Subs!$B$21:$E$256,3,0),0)</f>
        <v>0</v>
      </c>
      <c r="F197" s="63">
        <f>IFERROR(VLOOKUP(B197,[2]Subs!$B$21:$E$256,4,0),0)</f>
        <v>0</v>
      </c>
      <c r="G197" s="81">
        <v>11990</v>
      </c>
      <c r="H197" s="72">
        <f t="shared" si="61"/>
        <v>-3073</v>
      </c>
      <c r="I197" s="49">
        <v>-51</v>
      </c>
      <c r="J197" s="49">
        <v>-1195</v>
      </c>
      <c r="K197" s="49">
        <v>-136</v>
      </c>
      <c r="L197" s="63">
        <v>-1691</v>
      </c>
      <c r="M197" s="69">
        <v>0</v>
      </c>
    </row>
    <row r="198" spans="1:13" ht="16.5" customHeight="1" x14ac:dyDescent="0.25">
      <c r="A198" s="47">
        <v>6609</v>
      </c>
      <c r="B198" s="53" t="s">
        <v>188</v>
      </c>
      <c r="C198" s="77">
        <f t="shared" si="62"/>
        <v>3285671</v>
      </c>
      <c r="D198" s="72">
        <f t="shared" si="46"/>
        <v>2799723</v>
      </c>
      <c r="E198" s="49">
        <f>IFERROR(VLOOKUP(B198,[2]Subs!$B$21:$E$256,3,0),0)</f>
        <v>2799723</v>
      </c>
      <c r="F198" s="63">
        <f>IFERROR(VLOOKUP(B198,[2]Subs!$B$21:$E$256,4,0),0)</f>
        <v>0</v>
      </c>
      <c r="G198" s="81"/>
      <c r="H198" s="72">
        <f t="shared" si="61"/>
        <v>292099</v>
      </c>
      <c r="I198" s="49">
        <v>49936</v>
      </c>
      <c r="J198" s="49">
        <v>532471</v>
      </c>
      <c r="K198" s="49">
        <v>71715</v>
      </c>
      <c r="L198" s="63">
        <v>-362023</v>
      </c>
      <c r="M198" s="69">
        <v>193849</v>
      </c>
    </row>
    <row r="199" spans="1:13" ht="16.5" customHeight="1" x14ac:dyDescent="0.25">
      <c r="A199" s="47">
        <v>6610</v>
      </c>
      <c r="B199" s="53" t="s">
        <v>189</v>
      </c>
      <c r="C199" s="77">
        <f t="shared" si="62"/>
        <v>119053</v>
      </c>
      <c r="D199" s="72">
        <f t="shared" si="46"/>
        <v>-12150</v>
      </c>
      <c r="E199" s="49">
        <f>IFERROR(VLOOKUP(B199,[2]Subs!$B$21:$E$256,3,0),0)</f>
        <v>-12150</v>
      </c>
      <c r="F199" s="63">
        <f>IFERROR(VLOOKUP(B199,[2]Subs!$B$21:$E$256,4,0),0)</f>
        <v>0</v>
      </c>
      <c r="G199" s="81">
        <v>133241</v>
      </c>
      <c r="H199" s="72">
        <f t="shared" si="61"/>
        <v>-2118</v>
      </c>
      <c r="I199" s="49">
        <v>534</v>
      </c>
      <c r="J199" s="49">
        <v>8890</v>
      </c>
      <c r="K199" s="49">
        <v>-1320</v>
      </c>
      <c r="L199" s="63">
        <v>-10222</v>
      </c>
      <c r="M199" s="69">
        <v>80</v>
      </c>
    </row>
    <row r="200" spans="1:13" ht="16.5" customHeight="1" x14ac:dyDescent="0.25">
      <c r="A200" s="47">
        <v>6611</v>
      </c>
      <c r="B200" s="53" t="s">
        <v>190</v>
      </c>
      <c r="C200" s="77">
        <f t="shared" si="62"/>
        <v>83060</v>
      </c>
      <c r="D200" s="72">
        <f t="shared" si="46"/>
        <v>710</v>
      </c>
      <c r="E200" s="49">
        <f>IFERROR(VLOOKUP(B200,[2]Subs!$B$21:$E$256,3,0),0)</f>
        <v>710</v>
      </c>
      <c r="F200" s="63">
        <f>IFERROR(VLOOKUP(B200,[2]Subs!$B$21:$E$256,4,0),0)</f>
        <v>0</v>
      </c>
      <c r="G200" s="81">
        <v>115903</v>
      </c>
      <c r="H200" s="72">
        <f t="shared" si="61"/>
        <v>-33553</v>
      </c>
      <c r="I200" s="49">
        <v>534</v>
      </c>
      <c r="J200" s="49">
        <v>-12345</v>
      </c>
      <c r="K200" s="49">
        <v>-9111</v>
      </c>
      <c r="L200" s="63">
        <v>-12631</v>
      </c>
      <c r="M200" s="69">
        <v>0</v>
      </c>
    </row>
    <row r="201" spans="1:13" ht="16.5" customHeight="1" x14ac:dyDescent="0.25">
      <c r="A201" s="47">
        <v>6612</v>
      </c>
      <c r="B201" s="53" t="s">
        <v>191</v>
      </c>
      <c r="C201" s="77">
        <f t="shared" si="62"/>
        <v>1373</v>
      </c>
      <c r="D201" s="72">
        <f t="shared" si="46"/>
        <v>21534</v>
      </c>
      <c r="E201" s="49">
        <f>IFERROR(VLOOKUP(B201,[2]Subs!$B$21:$E$256,3,0),0)</f>
        <v>0</v>
      </c>
      <c r="F201" s="63">
        <f>IFERROR(VLOOKUP(B201,[2]Subs!$B$21:$E$256,4,0),0)</f>
        <v>21534</v>
      </c>
      <c r="G201" s="81">
        <v>7906</v>
      </c>
      <c r="H201" s="72">
        <f t="shared" si="61"/>
        <v>-28067</v>
      </c>
      <c r="I201" s="49">
        <v>262</v>
      </c>
      <c r="J201" s="49">
        <v>-10530</v>
      </c>
      <c r="K201" s="49">
        <v>-5624</v>
      </c>
      <c r="L201" s="63">
        <v>-12175</v>
      </c>
      <c r="M201" s="69">
        <v>0</v>
      </c>
    </row>
    <row r="202" spans="1:13" ht="16.5" customHeight="1" x14ac:dyDescent="0.25">
      <c r="A202" s="47">
        <v>6613</v>
      </c>
      <c r="B202" s="53" t="s">
        <v>192</v>
      </c>
      <c r="C202" s="77">
        <f t="shared" si="62"/>
        <v>63262</v>
      </c>
      <c r="D202" s="72">
        <f t="shared" si="46"/>
        <v>0</v>
      </c>
      <c r="E202" s="49">
        <f>IFERROR(VLOOKUP(B202,[2]Subs!$B$21:$E$256,3,0),0)</f>
        <v>0</v>
      </c>
      <c r="F202" s="63">
        <f>IFERROR(VLOOKUP(B202,[2]Subs!$B$21:$E$256,4,0),0)</f>
        <v>0</v>
      </c>
      <c r="G202" s="81">
        <v>73578</v>
      </c>
      <c r="H202" s="72">
        <f t="shared" si="61"/>
        <v>-10316</v>
      </c>
      <c r="I202" s="49">
        <v>-89</v>
      </c>
      <c r="J202" s="49">
        <v>-4637</v>
      </c>
      <c r="K202" s="49">
        <v>-525</v>
      </c>
      <c r="L202" s="63">
        <v>-5065</v>
      </c>
      <c r="M202" s="69">
        <v>0</v>
      </c>
    </row>
    <row r="203" spans="1:13" ht="16.5" customHeight="1" x14ac:dyDescent="0.25">
      <c r="A203" s="47">
        <v>6614</v>
      </c>
      <c r="B203" s="53" t="s">
        <v>193</v>
      </c>
      <c r="C203" s="77">
        <f t="shared" si="62"/>
        <v>-24884</v>
      </c>
      <c r="D203" s="72">
        <f t="shared" si="46"/>
        <v>0</v>
      </c>
      <c r="E203" s="49">
        <f>IFERROR(VLOOKUP(B203,[2]Subs!$B$21:$E$256,3,0),0)</f>
        <v>0</v>
      </c>
      <c r="F203" s="63">
        <f>IFERROR(VLOOKUP(B203,[2]Subs!$B$21:$E$256,4,0),0)</f>
        <v>0</v>
      </c>
      <c r="G203" s="81"/>
      <c r="H203" s="72">
        <f t="shared" si="61"/>
        <v>-24884</v>
      </c>
      <c r="I203" s="49">
        <v>-347</v>
      </c>
      <c r="J203" s="49">
        <v>-8508</v>
      </c>
      <c r="K203" s="49">
        <v>-4626</v>
      </c>
      <c r="L203" s="63">
        <v>-11403</v>
      </c>
      <c r="M203" s="69">
        <v>0</v>
      </c>
    </row>
    <row r="204" spans="1:13" ht="16.5" customHeight="1" x14ac:dyDescent="0.25">
      <c r="A204" s="47">
        <v>6615</v>
      </c>
      <c r="B204" s="53" t="s">
        <v>194</v>
      </c>
      <c r="C204" s="77">
        <f t="shared" si="62"/>
        <v>57424</v>
      </c>
      <c r="D204" s="72">
        <f t="shared" si="46"/>
        <v>0</v>
      </c>
      <c r="E204" s="49">
        <f>IFERROR(VLOOKUP(B204,[2]Subs!$B$21:$E$256,3,0),0)</f>
        <v>0</v>
      </c>
      <c r="F204" s="63">
        <f>IFERROR(VLOOKUP(B204,[2]Subs!$B$21:$E$256,4,0),0)</f>
        <v>0</v>
      </c>
      <c r="G204" s="81">
        <v>66506</v>
      </c>
      <c r="H204" s="72">
        <f t="shared" si="61"/>
        <v>-9082</v>
      </c>
      <c r="I204" s="49">
        <v>-415</v>
      </c>
      <c r="J204" s="49">
        <v>-2556</v>
      </c>
      <c r="K204" s="49">
        <v>-1382</v>
      </c>
      <c r="L204" s="63">
        <v>-4729</v>
      </c>
      <c r="M204" s="69">
        <v>0</v>
      </c>
    </row>
    <row r="205" spans="1:13" ht="16.5" customHeight="1" x14ac:dyDescent="0.25">
      <c r="A205" s="47">
        <v>6616</v>
      </c>
      <c r="B205" s="53" t="s">
        <v>195</v>
      </c>
      <c r="C205" s="77">
        <f t="shared" si="62"/>
        <v>112270</v>
      </c>
      <c r="D205" s="72">
        <f t="shared" si="46"/>
        <v>-1151</v>
      </c>
      <c r="E205" s="49">
        <f>IFERROR(VLOOKUP(B205,[2]Subs!$B$21:$E$256,3,0),0)</f>
        <v>-21411</v>
      </c>
      <c r="F205" s="63">
        <f>IFERROR(VLOOKUP(B205,[2]Subs!$B$21:$E$256,4,0),0)</f>
        <v>20260</v>
      </c>
      <c r="G205" s="81">
        <v>127477</v>
      </c>
      <c r="H205" s="72">
        <f t="shared" si="61"/>
        <v>-14056</v>
      </c>
      <c r="I205" s="49">
        <v>-735</v>
      </c>
      <c r="J205" s="49">
        <v>-2278</v>
      </c>
      <c r="K205" s="49">
        <v>-2801</v>
      </c>
      <c r="L205" s="63">
        <v>-8242</v>
      </c>
      <c r="M205" s="69">
        <v>0</v>
      </c>
    </row>
    <row r="206" spans="1:13" ht="16.5" customHeight="1" x14ac:dyDescent="0.25">
      <c r="A206" s="47">
        <v>6617</v>
      </c>
      <c r="B206" s="53" t="s">
        <v>196</v>
      </c>
      <c r="C206" s="77">
        <f t="shared" si="62"/>
        <v>23904</v>
      </c>
      <c r="D206" s="72">
        <f t="shared" si="46"/>
        <v>4328</v>
      </c>
      <c r="E206" s="49">
        <f>IFERROR(VLOOKUP(B206,[2]Subs!$B$21:$E$256,3,0),0)</f>
        <v>0</v>
      </c>
      <c r="F206" s="63">
        <f>IFERROR(VLOOKUP(B206,[2]Subs!$B$21:$E$256,4,0),0)</f>
        <v>4328</v>
      </c>
      <c r="G206" s="81">
        <v>22986</v>
      </c>
      <c r="H206" s="72">
        <f t="shared" si="61"/>
        <v>-3410</v>
      </c>
      <c r="I206" s="49">
        <v>131</v>
      </c>
      <c r="J206" s="49">
        <v>-592</v>
      </c>
      <c r="K206" s="49">
        <v>-1445</v>
      </c>
      <c r="L206" s="63">
        <v>-1504</v>
      </c>
      <c r="M206" s="69">
        <v>0</v>
      </c>
    </row>
    <row r="207" spans="1:13" ht="16.5" customHeight="1" x14ac:dyDescent="0.25">
      <c r="A207" s="47">
        <v>6618</v>
      </c>
      <c r="B207" s="55" t="s">
        <v>197</v>
      </c>
      <c r="C207" s="77">
        <f t="shared" si="62"/>
        <v>295628</v>
      </c>
      <c r="D207" s="72">
        <f t="shared" ref="D207:D270" si="63">+E207+F207</f>
        <v>0</v>
      </c>
      <c r="E207" s="49">
        <f>IFERROR(VLOOKUP(B207,[2]Subs!$B$21:$E$256,3,0),0)</f>
        <v>0</v>
      </c>
      <c r="F207" s="63">
        <f>IFERROR(VLOOKUP(B207,[2]Subs!$B$21:$E$256,4,0),0)</f>
        <v>0</v>
      </c>
      <c r="G207" s="81">
        <v>310356</v>
      </c>
      <c r="H207" s="72">
        <f t="shared" si="61"/>
        <v>-14728</v>
      </c>
      <c r="I207" s="49">
        <v>-357</v>
      </c>
      <c r="J207" s="49">
        <v>-2163</v>
      </c>
      <c r="K207" s="49">
        <v>-7551</v>
      </c>
      <c r="L207" s="63">
        <v>-4657</v>
      </c>
      <c r="M207" s="69">
        <v>0</v>
      </c>
    </row>
    <row r="208" spans="1:13" ht="16.5" customHeight="1" x14ac:dyDescent="0.25">
      <c r="A208" s="47"/>
      <c r="B208" s="55"/>
      <c r="C208" s="66">
        <f t="shared" ref="C208:G208" si="64">SUM(C190:C207)</f>
        <v>4624553</v>
      </c>
      <c r="D208" s="73">
        <f t="shared" si="64"/>
        <v>2776535</v>
      </c>
      <c r="E208" s="50">
        <f>SUM(E190:E207)</f>
        <v>2705020</v>
      </c>
      <c r="F208" s="64">
        <f>SUM(F190:F207)</f>
        <v>71515</v>
      </c>
      <c r="G208" s="82">
        <f t="shared" si="64"/>
        <v>1687899</v>
      </c>
      <c r="H208" s="73">
        <f t="shared" ref="H208" si="65">SUM(H190:H207)</f>
        <v>-34210</v>
      </c>
      <c r="I208" s="50">
        <v>54036</v>
      </c>
      <c r="J208" s="50">
        <v>450634</v>
      </c>
      <c r="K208" s="50">
        <v>-14434</v>
      </c>
      <c r="L208" s="64">
        <v>-524446</v>
      </c>
      <c r="M208" s="121">
        <f>SUM(M190:M207)</f>
        <v>194329</v>
      </c>
    </row>
    <row r="209" spans="1:13" ht="16.5" customHeight="1" x14ac:dyDescent="0.3">
      <c r="A209" s="53"/>
      <c r="B209" s="52" t="s">
        <v>198</v>
      </c>
      <c r="C209" s="78"/>
      <c r="D209" s="75"/>
      <c r="E209" s="49">
        <f>IFERROR(VLOOKUP(B209,[2]Subs!$B$21:$E$256,3,0),0)</f>
        <v>0</v>
      </c>
      <c r="F209" s="63">
        <f>IFERROR(VLOOKUP(B209,[2]Subs!$B$21:$E$256,4,0),0)</f>
        <v>0</v>
      </c>
      <c r="G209" s="83"/>
      <c r="H209" s="72">
        <f t="shared" ref="H209:H216" si="66">+I209+J209+K209+L209</f>
        <v>0</v>
      </c>
      <c r="I209" s="46">
        <v>0</v>
      </c>
      <c r="J209" s="49">
        <v>0</v>
      </c>
      <c r="K209" s="49">
        <v>0</v>
      </c>
      <c r="L209" s="63">
        <v>0</v>
      </c>
      <c r="M209" s="70"/>
    </row>
    <row r="210" spans="1:13" ht="16.5" customHeight="1" x14ac:dyDescent="0.25">
      <c r="A210" s="47">
        <v>6701</v>
      </c>
      <c r="B210" s="53" t="s">
        <v>199</v>
      </c>
      <c r="C210" s="77">
        <f t="shared" ref="C210:C216" si="67">+D210+G210+H210+M210</f>
        <v>19450</v>
      </c>
      <c r="D210" s="72">
        <f t="shared" si="63"/>
        <v>0</v>
      </c>
      <c r="E210" s="49">
        <f>IFERROR(VLOOKUP(B210,[2]Subs!$B$21:$E$256,3,0),0)</f>
        <v>0</v>
      </c>
      <c r="F210" s="63">
        <f>IFERROR(VLOOKUP(B210,[2]Subs!$B$21:$E$256,4,0),0)</f>
        <v>0</v>
      </c>
      <c r="G210" s="81">
        <v>24139</v>
      </c>
      <c r="H210" s="72">
        <f t="shared" si="66"/>
        <v>-4689</v>
      </c>
      <c r="I210" s="49">
        <v>771</v>
      </c>
      <c r="J210" s="49">
        <v>-2468</v>
      </c>
      <c r="K210" s="49">
        <v>-1792</v>
      </c>
      <c r="L210" s="63">
        <v>-1200</v>
      </c>
      <c r="M210" s="69">
        <v>0</v>
      </c>
    </row>
    <row r="211" spans="1:13" ht="16.5" customHeight="1" x14ac:dyDescent="0.25">
      <c r="A211" s="47">
        <v>6702</v>
      </c>
      <c r="B211" s="53" t="s">
        <v>200</v>
      </c>
      <c r="C211" s="77">
        <f t="shared" si="67"/>
        <v>154673</v>
      </c>
      <c r="D211" s="72">
        <f t="shared" si="63"/>
        <v>0</v>
      </c>
      <c r="E211" s="49">
        <f>IFERROR(VLOOKUP(B211,[2]Subs!$B$21:$E$256,3,0),0)</f>
        <v>0</v>
      </c>
      <c r="F211" s="63">
        <f>IFERROR(VLOOKUP(B211,[2]Subs!$B$21:$E$256,4,0),0)</f>
        <v>0</v>
      </c>
      <c r="G211" s="81">
        <v>183611</v>
      </c>
      <c r="H211" s="72">
        <f t="shared" si="66"/>
        <v>-28938</v>
      </c>
      <c r="I211" s="49">
        <v>-1103</v>
      </c>
      <c r="J211" s="49">
        <v>-7202</v>
      </c>
      <c r="K211" s="49">
        <v>-7011</v>
      </c>
      <c r="L211" s="63">
        <v>-13622</v>
      </c>
      <c r="M211" s="69">
        <v>0</v>
      </c>
    </row>
    <row r="212" spans="1:13" ht="16.5" customHeight="1" x14ac:dyDescent="0.25">
      <c r="A212" s="47">
        <v>6703</v>
      </c>
      <c r="B212" s="53" t="s">
        <v>201</v>
      </c>
      <c r="C212" s="77">
        <f t="shared" si="67"/>
        <v>68834</v>
      </c>
      <c r="D212" s="72">
        <f t="shared" si="63"/>
        <v>0</v>
      </c>
      <c r="E212" s="49">
        <f>IFERROR(VLOOKUP(B212,[2]Subs!$B$21:$E$256,3,0),0)</f>
        <v>0</v>
      </c>
      <c r="F212" s="63">
        <f>IFERROR(VLOOKUP(B212,[2]Subs!$B$21:$E$256,4,0),0)</f>
        <v>0</v>
      </c>
      <c r="G212" s="81">
        <v>85033</v>
      </c>
      <c r="H212" s="72">
        <f t="shared" si="66"/>
        <v>-16199</v>
      </c>
      <c r="I212" s="49">
        <v>-1323</v>
      </c>
      <c r="J212" s="49">
        <v>1571</v>
      </c>
      <c r="K212" s="49">
        <v>-5101</v>
      </c>
      <c r="L212" s="63">
        <v>-11346</v>
      </c>
      <c r="M212" s="69">
        <v>0</v>
      </c>
    </row>
    <row r="213" spans="1:13" ht="16.5" customHeight="1" x14ac:dyDescent="0.25">
      <c r="A213" s="47">
        <v>6704</v>
      </c>
      <c r="B213" s="53" t="s">
        <v>202</v>
      </c>
      <c r="C213" s="77">
        <f t="shared" si="67"/>
        <v>120896</v>
      </c>
      <c r="D213" s="72">
        <f t="shared" si="63"/>
        <v>0</v>
      </c>
      <c r="E213" s="49">
        <f>IFERROR(VLOOKUP(B213,[2]Subs!$B$21:$E$256,3,0),0)</f>
        <v>0</v>
      </c>
      <c r="F213" s="63">
        <f>IFERROR(VLOOKUP(B213,[2]Subs!$B$21:$E$256,4,0),0)</f>
        <v>0</v>
      </c>
      <c r="G213" s="81">
        <v>115448</v>
      </c>
      <c r="H213" s="72">
        <f t="shared" si="66"/>
        <v>5448</v>
      </c>
      <c r="I213" s="49">
        <v>592</v>
      </c>
      <c r="J213" s="49">
        <v>3465</v>
      </c>
      <c r="K213" s="49">
        <v>1503</v>
      </c>
      <c r="L213" s="63">
        <v>-112</v>
      </c>
      <c r="M213" s="69">
        <v>0</v>
      </c>
    </row>
    <row r="214" spans="1:13" ht="16.5" customHeight="1" x14ac:dyDescent="0.25">
      <c r="A214" s="47">
        <v>6705</v>
      </c>
      <c r="B214" s="53" t="s">
        <v>203</v>
      </c>
      <c r="C214" s="77">
        <f t="shared" si="67"/>
        <v>275603</v>
      </c>
      <c r="D214" s="72">
        <f t="shared" si="63"/>
        <v>21730</v>
      </c>
      <c r="E214" s="49">
        <f>IFERROR(VLOOKUP(B214,[2]Subs!$B$21:$E$256,3,0),0)</f>
        <v>21730</v>
      </c>
      <c r="F214" s="63">
        <f>IFERROR(VLOOKUP(B214,[2]Subs!$B$21:$E$256,4,0),0)</f>
        <v>0</v>
      </c>
      <c r="G214" s="81">
        <v>308021</v>
      </c>
      <c r="H214" s="72">
        <f t="shared" si="66"/>
        <v>-62424</v>
      </c>
      <c r="I214" s="49">
        <v>-567</v>
      </c>
      <c r="J214" s="49">
        <v>22674</v>
      </c>
      <c r="K214" s="49">
        <v>-34747</v>
      </c>
      <c r="L214" s="63">
        <v>-49784</v>
      </c>
      <c r="M214" s="69">
        <v>8276</v>
      </c>
    </row>
    <row r="215" spans="1:13" ht="16.5" customHeight="1" x14ac:dyDescent="0.25">
      <c r="A215" s="47">
        <v>6706</v>
      </c>
      <c r="B215" s="53" t="s">
        <v>204</v>
      </c>
      <c r="C215" s="77">
        <f t="shared" si="67"/>
        <v>61520</v>
      </c>
      <c r="D215" s="72">
        <f t="shared" si="63"/>
        <v>0</v>
      </c>
      <c r="E215" s="49">
        <f>IFERROR(VLOOKUP(B215,[2]Subs!$B$21:$E$256,3,0),0)</f>
        <v>0</v>
      </c>
      <c r="F215" s="63">
        <f>IFERROR(VLOOKUP(B215,[2]Subs!$B$21:$E$256,4,0),0)</f>
        <v>0</v>
      </c>
      <c r="G215" s="81">
        <v>67696</v>
      </c>
      <c r="H215" s="72">
        <f t="shared" si="66"/>
        <v>-6176</v>
      </c>
      <c r="I215" s="49">
        <v>-664</v>
      </c>
      <c r="J215" s="49">
        <v>-1482</v>
      </c>
      <c r="K215" s="49">
        <v>-1024</v>
      </c>
      <c r="L215" s="63">
        <v>-3006</v>
      </c>
      <c r="M215" s="69">
        <v>0</v>
      </c>
    </row>
    <row r="216" spans="1:13" ht="16.5" customHeight="1" x14ac:dyDescent="0.25">
      <c r="A216" s="47">
        <v>6707</v>
      </c>
      <c r="B216" s="53" t="s">
        <v>205</v>
      </c>
      <c r="C216" s="77">
        <f t="shared" si="67"/>
        <v>10338</v>
      </c>
      <c r="D216" s="72">
        <f t="shared" si="63"/>
        <v>0</v>
      </c>
      <c r="E216" s="49">
        <f>IFERROR(VLOOKUP(B216,[2]Subs!$B$21:$E$256,3,0),0)</f>
        <v>0</v>
      </c>
      <c r="F216" s="63">
        <f>IFERROR(VLOOKUP(B216,[2]Subs!$B$21:$E$256,4,0),0)</f>
        <v>0</v>
      </c>
      <c r="G216" s="81">
        <v>14112</v>
      </c>
      <c r="H216" s="72">
        <f t="shared" si="66"/>
        <v>-3774</v>
      </c>
      <c r="I216" s="49">
        <v>-356</v>
      </c>
      <c r="J216" s="49">
        <v>200</v>
      </c>
      <c r="K216" s="49">
        <v>-733</v>
      </c>
      <c r="L216" s="63">
        <v>-2885</v>
      </c>
      <c r="M216" s="69">
        <v>0</v>
      </c>
    </row>
    <row r="217" spans="1:13" ht="16.5" customHeight="1" x14ac:dyDescent="0.25">
      <c r="A217" s="47"/>
      <c r="B217" s="53"/>
      <c r="C217" s="66">
        <f t="shared" ref="C217:G217" si="68">SUM(C210:C216)</f>
        <v>711314</v>
      </c>
      <c r="D217" s="73">
        <f t="shared" si="68"/>
        <v>21730</v>
      </c>
      <c r="E217" s="50">
        <f>SUM(E210:E216)</f>
        <v>21730</v>
      </c>
      <c r="F217" s="64">
        <f>SUM(F210:F216)</f>
        <v>0</v>
      </c>
      <c r="G217" s="82">
        <f t="shared" si="68"/>
        <v>798060</v>
      </c>
      <c r="H217" s="73">
        <f t="shared" ref="H217" si="69">SUM(H210:H216)</f>
        <v>-116752</v>
      </c>
      <c r="I217" s="50">
        <v>-2650</v>
      </c>
      <c r="J217" s="50">
        <v>16758</v>
      </c>
      <c r="K217" s="50">
        <v>-48905</v>
      </c>
      <c r="L217" s="64">
        <v>-81955</v>
      </c>
      <c r="M217" s="121">
        <f>SUM(M210:M216)</f>
        <v>8276</v>
      </c>
    </row>
    <row r="218" spans="1:13" ht="16.5" customHeight="1" x14ac:dyDescent="0.3">
      <c r="A218" s="53"/>
      <c r="B218" s="52" t="s">
        <v>206</v>
      </c>
      <c r="C218" s="78"/>
      <c r="D218" s="75"/>
      <c r="E218" s="49">
        <f>IFERROR(VLOOKUP(B218,[2]Subs!$B$21:$E$256,3,0),0)</f>
        <v>0</v>
      </c>
      <c r="F218" s="63">
        <f>IFERROR(VLOOKUP(B218,[2]Subs!$B$21:$E$256,4,0),0)</f>
        <v>0</v>
      </c>
      <c r="G218" s="83"/>
      <c r="H218" s="72">
        <f t="shared" ref="H218:H226" si="70">+I218+J218+K218+L218</f>
        <v>0</v>
      </c>
      <c r="I218" s="46">
        <v>0</v>
      </c>
      <c r="J218" s="49">
        <v>0</v>
      </c>
      <c r="K218" s="49">
        <v>0</v>
      </c>
      <c r="L218" s="63">
        <v>0</v>
      </c>
      <c r="M218" s="70"/>
    </row>
    <row r="219" spans="1:13" ht="16.5" customHeight="1" x14ac:dyDescent="0.25">
      <c r="A219" s="47">
        <v>6801</v>
      </c>
      <c r="B219" s="53" t="s">
        <v>207</v>
      </c>
      <c r="C219" s="77">
        <f t="shared" ref="C219:C226" si="71">+D219+G219+H219+M219</f>
        <v>15888</v>
      </c>
      <c r="D219" s="72">
        <f t="shared" si="63"/>
        <v>0</v>
      </c>
      <c r="E219" s="49">
        <f>IFERROR(VLOOKUP(B219,[2]Subs!$B$21:$E$256,3,0),0)</f>
        <v>0</v>
      </c>
      <c r="F219" s="63">
        <f>IFERROR(VLOOKUP(B219,[2]Subs!$B$21:$E$256,4,0),0)</f>
        <v>0</v>
      </c>
      <c r="G219" s="81">
        <v>20734</v>
      </c>
      <c r="H219" s="72">
        <f t="shared" si="70"/>
        <v>-4846</v>
      </c>
      <c r="I219" s="49">
        <v>-237</v>
      </c>
      <c r="J219" s="49">
        <v>-1208</v>
      </c>
      <c r="K219" s="49">
        <v>-398</v>
      </c>
      <c r="L219" s="63">
        <v>-3003</v>
      </c>
      <c r="M219" s="69">
        <v>0</v>
      </c>
    </row>
    <row r="220" spans="1:13" ht="16.5" customHeight="1" x14ac:dyDescent="0.25">
      <c r="A220" s="47">
        <v>6802</v>
      </c>
      <c r="B220" s="53" t="s">
        <v>51</v>
      </c>
      <c r="C220" s="77">
        <f t="shared" si="71"/>
        <v>91777</v>
      </c>
      <c r="D220" s="72">
        <f t="shared" si="63"/>
        <v>-3077</v>
      </c>
      <c r="E220" s="49">
        <f>IFERROR(VLOOKUP(B220,[2]Subs!$B$21:$E$256,3,0),0)</f>
        <v>-3077</v>
      </c>
      <c r="F220" s="63">
        <f>IFERROR(VLOOKUP(B220,[2]Subs!$B$21:$E$256,4,0),0)</f>
        <v>0</v>
      </c>
      <c r="G220" s="81">
        <v>90661</v>
      </c>
      <c r="H220" s="72">
        <f t="shared" si="70"/>
        <v>4193</v>
      </c>
      <c r="I220" s="49">
        <v>2668</v>
      </c>
      <c r="J220" s="49">
        <v>35051</v>
      </c>
      <c r="K220" s="49">
        <v>-8988</v>
      </c>
      <c r="L220" s="63">
        <v>-24538</v>
      </c>
      <c r="M220" s="69">
        <v>0</v>
      </c>
    </row>
    <row r="221" spans="1:13" ht="16.5" customHeight="1" x14ac:dyDescent="0.25">
      <c r="A221" s="47">
        <v>6803</v>
      </c>
      <c r="B221" s="53" t="s">
        <v>208</v>
      </c>
      <c r="C221" s="77">
        <f t="shared" si="71"/>
        <v>25682</v>
      </c>
      <c r="D221" s="72">
        <f t="shared" si="63"/>
        <v>0</v>
      </c>
      <c r="E221" s="49">
        <f>IFERROR(VLOOKUP(B221,[2]Subs!$B$21:$E$256,3,0),0)</f>
        <v>0</v>
      </c>
      <c r="F221" s="63">
        <f>IFERROR(VLOOKUP(B221,[2]Subs!$B$21:$E$256,4,0),0)</f>
        <v>0</v>
      </c>
      <c r="G221" s="81">
        <v>37467</v>
      </c>
      <c r="H221" s="72">
        <f t="shared" si="70"/>
        <v>-11785</v>
      </c>
      <c r="I221" s="49">
        <v>99</v>
      </c>
      <c r="J221" s="49">
        <v>-3435</v>
      </c>
      <c r="K221" s="49">
        <v>-2307</v>
      </c>
      <c r="L221" s="63">
        <v>-6142</v>
      </c>
      <c r="M221" s="69">
        <v>0</v>
      </c>
    </row>
    <row r="222" spans="1:13" ht="16.5" customHeight="1" x14ac:dyDescent="0.25">
      <c r="A222" s="47">
        <v>6804</v>
      </c>
      <c r="B222" s="53" t="s">
        <v>209</v>
      </c>
      <c r="C222" s="77">
        <f t="shared" si="71"/>
        <v>99196</v>
      </c>
      <c r="D222" s="72">
        <f t="shared" si="63"/>
        <v>0</v>
      </c>
      <c r="E222" s="49">
        <f>IFERROR(VLOOKUP(B222,[2]Subs!$B$21:$E$256,3,0),0)</f>
        <v>0</v>
      </c>
      <c r="F222" s="63">
        <f>IFERROR(VLOOKUP(B222,[2]Subs!$B$21:$E$256,4,0),0)</f>
        <v>0</v>
      </c>
      <c r="G222" s="81">
        <v>123409</v>
      </c>
      <c r="H222" s="72">
        <f t="shared" si="70"/>
        <v>-24213</v>
      </c>
      <c r="I222" s="49">
        <v>-1068</v>
      </c>
      <c r="J222" s="49">
        <v>-5001</v>
      </c>
      <c r="K222" s="49">
        <v>-5376</v>
      </c>
      <c r="L222" s="63">
        <v>-12768</v>
      </c>
      <c r="M222" s="69">
        <v>0</v>
      </c>
    </row>
    <row r="223" spans="1:13" ht="16.5" customHeight="1" x14ac:dyDescent="0.25">
      <c r="A223" s="47">
        <v>6805</v>
      </c>
      <c r="B223" s="53" t="s">
        <v>210</v>
      </c>
      <c r="C223" s="77">
        <f t="shared" si="71"/>
        <v>18013</v>
      </c>
      <c r="D223" s="72">
        <f t="shared" si="63"/>
        <v>-917</v>
      </c>
      <c r="E223" s="49">
        <f>IFERROR(VLOOKUP(B223,[2]Subs!$B$21:$E$256,3,0),0)</f>
        <v>0</v>
      </c>
      <c r="F223" s="63">
        <f>IFERROR(VLOOKUP(B223,[2]Subs!$B$21:$E$256,4,0),0)</f>
        <v>-917</v>
      </c>
      <c r="G223" s="81">
        <v>26030</v>
      </c>
      <c r="H223" s="72">
        <f t="shared" si="70"/>
        <v>-7100</v>
      </c>
      <c r="I223" s="49">
        <v>-356</v>
      </c>
      <c r="J223" s="49">
        <v>-1327</v>
      </c>
      <c r="K223" s="49">
        <v>-506</v>
      </c>
      <c r="L223" s="63">
        <v>-4911</v>
      </c>
      <c r="M223" s="69">
        <v>0</v>
      </c>
    </row>
    <row r="224" spans="1:13" ht="16.5" customHeight="1" x14ac:dyDescent="0.25">
      <c r="A224" s="47">
        <v>6806</v>
      </c>
      <c r="B224" s="53" t="s">
        <v>211</v>
      </c>
      <c r="C224" s="77">
        <f t="shared" si="71"/>
        <v>1279908</v>
      </c>
      <c r="D224" s="72">
        <f t="shared" si="63"/>
        <v>1027018</v>
      </c>
      <c r="E224" s="49">
        <f>IFERROR(VLOOKUP(B224,[2]Subs!$B$21:$E$256,3,0),0)</f>
        <v>1027018</v>
      </c>
      <c r="F224" s="63">
        <f>IFERROR(VLOOKUP(B224,[2]Subs!$B$21:$E$256,4,0),0)</f>
        <v>0</v>
      </c>
      <c r="G224" s="81">
        <v>410196</v>
      </c>
      <c r="H224" s="72">
        <f t="shared" si="70"/>
        <v>-358493</v>
      </c>
      <c r="I224" s="49">
        <v>-7177</v>
      </c>
      <c r="J224" s="49">
        <v>299502</v>
      </c>
      <c r="K224" s="49">
        <v>-194377</v>
      </c>
      <c r="L224" s="63">
        <v>-456441</v>
      </c>
      <c r="M224" s="69">
        <v>201187</v>
      </c>
    </row>
    <row r="225" spans="1:13" ht="16.5" customHeight="1" x14ac:dyDescent="0.25">
      <c r="A225" s="47">
        <v>6807</v>
      </c>
      <c r="B225" s="53" t="s">
        <v>212</v>
      </c>
      <c r="C225" s="77">
        <f t="shared" si="71"/>
        <v>48836</v>
      </c>
      <c r="D225" s="72">
        <f t="shared" si="63"/>
        <v>0</v>
      </c>
      <c r="E225" s="49">
        <f>IFERROR(VLOOKUP(B225,[2]Subs!$B$21:$E$256,3,0),0)</f>
        <v>0</v>
      </c>
      <c r="F225" s="63">
        <f>IFERROR(VLOOKUP(B225,[2]Subs!$B$21:$E$256,4,0),0)</f>
        <v>0</v>
      </c>
      <c r="G225" s="81">
        <v>58706</v>
      </c>
      <c r="H225" s="72">
        <f t="shared" si="70"/>
        <v>-9870</v>
      </c>
      <c r="I225" s="49">
        <v>-593</v>
      </c>
      <c r="J225" s="49">
        <v>-2738</v>
      </c>
      <c r="K225" s="49">
        <v>-1469</v>
      </c>
      <c r="L225" s="63">
        <v>-5070</v>
      </c>
      <c r="M225" s="69">
        <v>0</v>
      </c>
    </row>
    <row r="226" spans="1:13" ht="16.5" customHeight="1" x14ac:dyDescent="0.25">
      <c r="A226" s="47">
        <v>6808</v>
      </c>
      <c r="B226" s="53" t="s">
        <v>213</v>
      </c>
      <c r="C226" s="77">
        <f t="shared" si="71"/>
        <v>-20048</v>
      </c>
      <c r="D226" s="72">
        <f t="shared" si="63"/>
        <v>-18891</v>
      </c>
      <c r="E226" s="49">
        <f>IFERROR(VLOOKUP(B226,[2]Subs!$B$21:$E$256,3,0),0)</f>
        <v>0</v>
      </c>
      <c r="F226" s="63">
        <f>IFERROR(VLOOKUP(B226,[2]Subs!$B$21:$E$256,4,0),0)</f>
        <v>-18891</v>
      </c>
      <c r="G226" s="81">
        <v>6127</v>
      </c>
      <c r="H226" s="72">
        <f t="shared" si="70"/>
        <v>-7284</v>
      </c>
      <c r="I226" s="49">
        <v>2223</v>
      </c>
      <c r="J226" s="49">
        <v>-1831</v>
      </c>
      <c r="K226" s="49">
        <v>-1119</v>
      </c>
      <c r="L226" s="63">
        <v>-6557</v>
      </c>
      <c r="M226" s="69">
        <v>0</v>
      </c>
    </row>
    <row r="227" spans="1:13" ht="16.5" customHeight="1" x14ac:dyDescent="0.25">
      <c r="A227" s="47"/>
      <c r="B227" s="53"/>
      <c r="C227" s="66">
        <f t="shared" ref="C227:G227" si="72">SUM(C219:C226)</f>
        <v>1559252</v>
      </c>
      <c r="D227" s="73">
        <f t="shared" si="72"/>
        <v>1004133</v>
      </c>
      <c r="E227" s="50">
        <f>SUM(E219:E226)</f>
        <v>1023941</v>
      </c>
      <c r="F227" s="64">
        <f>SUM(F219:F226)</f>
        <v>-19808</v>
      </c>
      <c r="G227" s="82">
        <f t="shared" si="72"/>
        <v>773330</v>
      </c>
      <c r="H227" s="73">
        <f t="shared" ref="H227" si="73">SUM(H219:H226)</f>
        <v>-419398</v>
      </c>
      <c r="I227" s="50">
        <v>-4441</v>
      </c>
      <c r="J227" s="50">
        <v>319013</v>
      </c>
      <c r="K227" s="50">
        <v>-214540</v>
      </c>
      <c r="L227" s="64">
        <v>-519430</v>
      </c>
      <c r="M227" s="121">
        <f>SUM(M219:M226)</f>
        <v>201187</v>
      </c>
    </row>
    <row r="228" spans="1:13" ht="16.5" customHeight="1" x14ac:dyDescent="0.3">
      <c r="A228" s="53"/>
      <c r="B228" s="52" t="s">
        <v>214</v>
      </c>
      <c r="C228" s="78"/>
      <c r="D228" s="75"/>
      <c r="E228" s="49">
        <f>IFERROR(VLOOKUP(B228,[2]Subs!$B$21:$E$256,3,0),0)</f>
        <v>0</v>
      </c>
      <c r="F228" s="63">
        <f>IFERROR(VLOOKUP(B228,[2]Subs!$B$21:$E$256,4,0),0)</f>
        <v>0</v>
      </c>
      <c r="G228" s="83"/>
      <c r="H228" s="72">
        <f t="shared" ref="H228:H235" si="74">+I228+J228+K228+L228</f>
        <v>0</v>
      </c>
      <c r="I228" s="46">
        <v>0</v>
      </c>
      <c r="J228" s="49">
        <v>0</v>
      </c>
      <c r="K228" s="49">
        <v>0</v>
      </c>
      <c r="L228" s="63">
        <v>0</v>
      </c>
      <c r="M228" s="70"/>
    </row>
    <row r="229" spans="1:13" ht="16.5" customHeight="1" x14ac:dyDescent="0.25">
      <c r="A229" s="47">
        <v>6901</v>
      </c>
      <c r="B229" s="53" t="s">
        <v>215</v>
      </c>
      <c r="C229" s="77">
        <f t="shared" ref="C229:C235" si="75">+D229+G229+H229+M229</f>
        <v>39633</v>
      </c>
      <c r="D229" s="72">
        <f t="shared" si="63"/>
        <v>0</v>
      </c>
      <c r="E229" s="49">
        <f>IFERROR(VLOOKUP(B229,[2]Subs!$B$21:$E$256,3,0),0)</f>
        <v>0</v>
      </c>
      <c r="F229" s="63">
        <f>IFERROR(VLOOKUP(B229,[2]Subs!$B$21:$E$256,4,0),0)</f>
        <v>0</v>
      </c>
      <c r="G229" s="81">
        <v>42190</v>
      </c>
      <c r="H229" s="72">
        <f t="shared" si="74"/>
        <v>-2557</v>
      </c>
      <c r="I229" s="49">
        <v>-178</v>
      </c>
      <c r="J229" s="49">
        <v>-578</v>
      </c>
      <c r="K229" s="49">
        <v>-296</v>
      </c>
      <c r="L229" s="63">
        <v>-1505</v>
      </c>
      <c r="M229" s="69">
        <v>0</v>
      </c>
    </row>
    <row r="230" spans="1:13" ht="16.5" customHeight="1" x14ac:dyDescent="0.25">
      <c r="A230" s="54">
        <v>6902</v>
      </c>
      <c r="B230" s="55" t="s">
        <v>216</v>
      </c>
      <c r="C230" s="77">
        <f t="shared" si="75"/>
        <v>116858</v>
      </c>
      <c r="D230" s="72">
        <f t="shared" si="63"/>
        <v>0</v>
      </c>
      <c r="E230" s="49">
        <f>IFERROR(VLOOKUP(B230,[2]Subs!$B$21:$E$256,3,0),0)</f>
        <v>0</v>
      </c>
      <c r="F230" s="63">
        <f>IFERROR(VLOOKUP(B230,[2]Subs!$B$21:$E$256,4,0),0)</f>
        <v>0</v>
      </c>
      <c r="G230" s="81">
        <v>125016</v>
      </c>
      <c r="H230" s="72">
        <f t="shared" si="74"/>
        <v>-8158</v>
      </c>
      <c r="I230" s="49">
        <v>-652</v>
      </c>
      <c r="J230" s="49">
        <v>-3557</v>
      </c>
      <c r="K230" s="49">
        <v>-1816</v>
      </c>
      <c r="L230" s="63">
        <v>-2133</v>
      </c>
      <c r="M230" s="69">
        <v>0</v>
      </c>
    </row>
    <row r="231" spans="1:13" ht="16.5" customHeight="1" x14ac:dyDescent="0.25">
      <c r="A231" s="54">
        <v>6903</v>
      </c>
      <c r="B231" s="55" t="s">
        <v>217</v>
      </c>
      <c r="C231" s="77">
        <f t="shared" si="75"/>
        <v>285271</v>
      </c>
      <c r="D231" s="72">
        <f t="shared" si="63"/>
        <v>0</v>
      </c>
      <c r="E231" s="49">
        <f>IFERROR(VLOOKUP(B231,[2]Subs!$B$21:$E$256,3,0),0)</f>
        <v>0</v>
      </c>
      <c r="F231" s="63">
        <f>IFERROR(VLOOKUP(B231,[2]Subs!$B$21:$E$256,4,0),0)</f>
        <v>0</v>
      </c>
      <c r="G231" s="81">
        <v>314553</v>
      </c>
      <c r="H231" s="72">
        <f t="shared" si="74"/>
        <v>-29282</v>
      </c>
      <c r="I231" s="49">
        <v>-882</v>
      </c>
      <c r="J231" s="49">
        <v>-3390</v>
      </c>
      <c r="K231" s="49">
        <v>-9467</v>
      </c>
      <c r="L231" s="63">
        <v>-15543</v>
      </c>
      <c r="M231" s="69">
        <v>0</v>
      </c>
    </row>
    <row r="232" spans="1:13" ht="16.5" customHeight="1" x14ac:dyDescent="0.25">
      <c r="A232" s="47">
        <v>6904</v>
      </c>
      <c r="B232" s="53" t="s">
        <v>218</v>
      </c>
      <c r="C232" s="77">
        <f t="shared" si="75"/>
        <v>143889</v>
      </c>
      <c r="D232" s="72">
        <f t="shared" si="63"/>
        <v>15198</v>
      </c>
      <c r="E232" s="49">
        <f>IFERROR(VLOOKUP(B232,[2]Subs!$B$21:$E$256,3,0),0)</f>
        <v>0</v>
      </c>
      <c r="F232" s="63">
        <f>IFERROR(VLOOKUP(B232,[2]Subs!$B$21:$E$256,4,0),0)</f>
        <v>15198</v>
      </c>
      <c r="G232" s="81">
        <v>133595</v>
      </c>
      <c r="H232" s="72">
        <f t="shared" si="74"/>
        <v>-4904</v>
      </c>
      <c r="I232" s="49">
        <v>-142</v>
      </c>
      <c r="J232" s="49">
        <v>-1957</v>
      </c>
      <c r="K232" s="49">
        <v>-1704</v>
      </c>
      <c r="L232" s="63">
        <v>-1101</v>
      </c>
      <c r="M232" s="69">
        <v>0</v>
      </c>
    </row>
    <row r="233" spans="1:13" ht="16.5" customHeight="1" x14ac:dyDescent="0.25">
      <c r="A233" s="47">
        <v>6905</v>
      </c>
      <c r="B233" s="53" t="s">
        <v>219</v>
      </c>
      <c r="C233" s="77">
        <f t="shared" si="75"/>
        <v>223601</v>
      </c>
      <c r="D233" s="72">
        <f t="shared" si="63"/>
        <v>-14711</v>
      </c>
      <c r="E233" s="49">
        <f>IFERROR(VLOOKUP(B233,[2]Subs!$B$21:$E$256,3,0),0)</f>
        <v>-14711</v>
      </c>
      <c r="F233" s="63">
        <f>IFERROR(VLOOKUP(B233,[2]Subs!$B$21:$E$256,4,0),0)</f>
        <v>0</v>
      </c>
      <c r="G233" s="81">
        <v>230774</v>
      </c>
      <c r="H233" s="72">
        <f t="shared" si="74"/>
        <v>-36161</v>
      </c>
      <c r="I233" s="49">
        <v>-3832</v>
      </c>
      <c r="J233" s="49">
        <v>5545</v>
      </c>
      <c r="K233" s="49">
        <v>-16973</v>
      </c>
      <c r="L233" s="63">
        <v>-20901</v>
      </c>
      <c r="M233" s="69">
        <v>43699</v>
      </c>
    </row>
    <row r="234" spans="1:13" ht="16.5" customHeight="1" x14ac:dyDescent="0.25">
      <c r="A234" s="47">
        <v>6906</v>
      </c>
      <c r="B234" s="53" t="s">
        <v>220</v>
      </c>
      <c r="C234" s="77">
        <f t="shared" si="75"/>
        <v>134980</v>
      </c>
      <c r="D234" s="72">
        <f t="shared" si="63"/>
        <v>0</v>
      </c>
      <c r="E234" s="49">
        <f>IFERROR(VLOOKUP(B234,[2]Subs!$B$21:$E$256,3,0),0)</f>
        <v>0</v>
      </c>
      <c r="F234" s="63">
        <f>IFERROR(VLOOKUP(B234,[2]Subs!$B$21:$E$256,4,0),0)</f>
        <v>0</v>
      </c>
      <c r="G234" s="81">
        <v>111776</v>
      </c>
      <c r="H234" s="72">
        <f t="shared" si="74"/>
        <v>23204</v>
      </c>
      <c r="I234" s="49">
        <v>-48</v>
      </c>
      <c r="J234" s="49">
        <v>660</v>
      </c>
      <c r="K234" s="49">
        <v>6947</v>
      </c>
      <c r="L234" s="63">
        <v>15645</v>
      </c>
      <c r="M234" s="69">
        <v>0</v>
      </c>
    </row>
    <row r="235" spans="1:13" ht="16.5" customHeight="1" x14ac:dyDescent="0.25">
      <c r="A235" s="47">
        <v>6907</v>
      </c>
      <c r="B235" s="53" t="s">
        <v>221</v>
      </c>
      <c r="C235" s="77">
        <f t="shared" si="75"/>
        <v>260968</v>
      </c>
      <c r="D235" s="72">
        <f t="shared" si="63"/>
        <v>-35191</v>
      </c>
      <c r="E235" s="49">
        <f>IFERROR(VLOOKUP(B235,[2]Subs!$B$21:$E$256,3,0),0)</f>
        <v>28196</v>
      </c>
      <c r="F235" s="63">
        <f>IFERROR(VLOOKUP(B235,[2]Subs!$B$21:$E$256,4,0),0)</f>
        <v>-63387</v>
      </c>
      <c r="G235" s="81">
        <v>183664</v>
      </c>
      <c r="H235" s="72">
        <f t="shared" si="74"/>
        <v>112415</v>
      </c>
      <c r="I235" s="49">
        <v>-744</v>
      </c>
      <c r="J235" s="49">
        <v>3031</v>
      </c>
      <c r="K235" s="49">
        <v>129474</v>
      </c>
      <c r="L235" s="63">
        <v>-19346</v>
      </c>
      <c r="M235" s="69">
        <v>80</v>
      </c>
    </row>
    <row r="236" spans="1:13" ht="16.5" customHeight="1" x14ac:dyDescent="0.25">
      <c r="A236" s="47"/>
      <c r="B236" s="53"/>
      <c r="C236" s="66">
        <f t="shared" ref="C236:G236" si="76">SUM(C229:C235)</f>
        <v>1205200</v>
      </c>
      <c r="D236" s="73">
        <f t="shared" si="76"/>
        <v>-34704</v>
      </c>
      <c r="E236" s="50">
        <f>SUM(E229:E235)</f>
        <v>13485</v>
      </c>
      <c r="F236" s="64">
        <f>SUM(F229:F235)</f>
        <v>-48189</v>
      </c>
      <c r="G236" s="82">
        <f t="shared" si="76"/>
        <v>1141568</v>
      </c>
      <c r="H236" s="73">
        <f t="shared" ref="H236" si="77">SUM(H229:H235)</f>
        <v>54557</v>
      </c>
      <c r="I236" s="50">
        <v>-6478</v>
      </c>
      <c r="J236" s="50">
        <v>-246</v>
      </c>
      <c r="K236" s="50">
        <v>106165</v>
      </c>
      <c r="L236" s="64">
        <v>-44884</v>
      </c>
      <c r="M236" s="121">
        <f>SUM(M229:M235)</f>
        <v>43779</v>
      </c>
    </row>
    <row r="237" spans="1:13" ht="16.5" customHeight="1" x14ac:dyDescent="0.3">
      <c r="A237" s="53"/>
      <c r="B237" s="52" t="s">
        <v>222</v>
      </c>
      <c r="C237" s="78"/>
      <c r="D237" s="75"/>
      <c r="E237" s="49">
        <f>IFERROR(VLOOKUP(B237,[2]Subs!$B$21:$E$256,3,0),0)</f>
        <v>0</v>
      </c>
      <c r="F237" s="63">
        <f>IFERROR(VLOOKUP(B237,[2]Subs!$B$21:$E$256,4,0),0)</f>
        <v>0</v>
      </c>
      <c r="G237" s="83"/>
      <c r="H237" s="72">
        <f>+I237+J237+K237+L237</f>
        <v>0</v>
      </c>
      <c r="I237" s="46">
        <v>0</v>
      </c>
      <c r="J237" s="49">
        <v>0</v>
      </c>
      <c r="K237" s="49">
        <v>0</v>
      </c>
      <c r="L237" s="63">
        <v>0</v>
      </c>
      <c r="M237" s="70"/>
    </row>
    <row r="238" spans="1:13" ht="16.5" customHeight="1" x14ac:dyDescent="0.25">
      <c r="A238" s="47">
        <v>7001</v>
      </c>
      <c r="B238" s="53" t="s">
        <v>223</v>
      </c>
      <c r="C238" s="77">
        <f>+D238+G238+H238+M238</f>
        <v>99257</v>
      </c>
      <c r="D238" s="72">
        <f t="shared" si="63"/>
        <v>-1989</v>
      </c>
      <c r="E238" s="49">
        <f>IFERROR(VLOOKUP(B238,[2]Subs!$B$21:$E$256,3,0),0)</f>
        <v>0</v>
      </c>
      <c r="F238" s="63">
        <f>IFERROR(VLOOKUP(B238,[2]Subs!$B$21:$E$256,4,0),0)</f>
        <v>-1989</v>
      </c>
      <c r="G238" s="81">
        <v>117142</v>
      </c>
      <c r="H238" s="72">
        <f>+I238+J238+K238+L238</f>
        <v>-19704</v>
      </c>
      <c r="I238" s="49">
        <v>-662</v>
      </c>
      <c r="J238" s="49">
        <v>-4666</v>
      </c>
      <c r="K238" s="49">
        <v>-5346</v>
      </c>
      <c r="L238" s="63">
        <v>-9030</v>
      </c>
      <c r="M238" s="69">
        <v>3808</v>
      </c>
    </row>
    <row r="239" spans="1:13" ht="16.5" customHeight="1" x14ac:dyDescent="0.25">
      <c r="A239" s="47">
        <v>7002</v>
      </c>
      <c r="B239" s="53" t="s">
        <v>224</v>
      </c>
      <c r="C239" s="77">
        <f>+D239+G239+H239+M239</f>
        <v>169609</v>
      </c>
      <c r="D239" s="72">
        <f t="shared" si="63"/>
        <v>0</v>
      </c>
      <c r="E239" s="49">
        <f>IFERROR(VLOOKUP(B239,[2]Subs!$B$21:$E$256,3,0),0)</f>
        <v>0</v>
      </c>
      <c r="F239" s="63">
        <f>IFERROR(VLOOKUP(B239,[2]Subs!$B$21:$E$256,4,0),0)</f>
        <v>0</v>
      </c>
      <c r="G239" s="81">
        <v>232953</v>
      </c>
      <c r="H239" s="72">
        <f>+I239+J239+K239+L239</f>
        <v>-63344</v>
      </c>
      <c r="I239" s="49">
        <v>-1388</v>
      </c>
      <c r="J239" s="49">
        <v>-22736</v>
      </c>
      <c r="K239" s="49">
        <v>-14594</v>
      </c>
      <c r="L239" s="63">
        <v>-24626</v>
      </c>
      <c r="M239" s="69">
        <v>0</v>
      </c>
    </row>
    <row r="240" spans="1:13" ht="16.5" customHeight="1" x14ac:dyDescent="0.25">
      <c r="A240" s="47">
        <v>7003</v>
      </c>
      <c r="B240" s="53" t="s">
        <v>225</v>
      </c>
      <c r="C240" s="77">
        <f>+D240+G240+H240+M240</f>
        <v>256726</v>
      </c>
      <c r="D240" s="72">
        <f t="shared" si="63"/>
        <v>18780</v>
      </c>
      <c r="E240" s="49">
        <f>IFERROR(VLOOKUP(B240,[2]Subs!$B$21:$E$256,3,0),0)</f>
        <v>-35713</v>
      </c>
      <c r="F240" s="63">
        <f>IFERROR(VLOOKUP(B240,[2]Subs!$B$21:$E$256,4,0),0)</f>
        <v>54493</v>
      </c>
      <c r="G240" s="81">
        <v>377116</v>
      </c>
      <c r="H240" s="72">
        <f>+I240+J240+K240+L240</f>
        <v>-211284</v>
      </c>
      <c r="I240" s="49">
        <v>19680</v>
      </c>
      <c r="J240" s="49">
        <v>136909</v>
      </c>
      <c r="K240" s="49">
        <v>-184545</v>
      </c>
      <c r="L240" s="63">
        <v>-183328</v>
      </c>
      <c r="M240" s="69">
        <v>72114</v>
      </c>
    </row>
    <row r="241" spans="1:13" ht="16.5" customHeight="1" x14ac:dyDescent="0.25">
      <c r="A241" s="47">
        <v>7004</v>
      </c>
      <c r="B241" s="53" t="s">
        <v>226</v>
      </c>
      <c r="C241" s="77">
        <f>+D241+G241+H241+M241</f>
        <v>28480</v>
      </c>
      <c r="D241" s="72">
        <f t="shared" si="63"/>
        <v>14847</v>
      </c>
      <c r="E241" s="49">
        <f>IFERROR(VLOOKUP(B241,[2]Subs!$B$21:$E$256,3,0),0)</f>
        <v>4919</v>
      </c>
      <c r="F241" s="63">
        <f>IFERROR(VLOOKUP(B241,[2]Subs!$B$21:$E$256,4,0),0)</f>
        <v>9928</v>
      </c>
      <c r="G241" s="81">
        <v>29451</v>
      </c>
      <c r="H241" s="72">
        <f>+I241+J241+K241+L241</f>
        <v>-17034</v>
      </c>
      <c r="I241" s="49">
        <v>92</v>
      </c>
      <c r="J241" s="49">
        <v>-6718</v>
      </c>
      <c r="K241" s="49">
        <v>-5050</v>
      </c>
      <c r="L241" s="63">
        <v>-5358</v>
      </c>
      <c r="M241" s="69">
        <v>1216</v>
      </c>
    </row>
    <row r="242" spans="1:13" ht="16.5" customHeight="1" x14ac:dyDescent="0.25">
      <c r="A242" s="47"/>
      <c r="B242" s="53"/>
      <c r="C242" s="66">
        <f t="shared" ref="C242:G242" si="78">SUM(C238:C241)</f>
        <v>554072</v>
      </c>
      <c r="D242" s="73">
        <f t="shared" si="78"/>
        <v>31638</v>
      </c>
      <c r="E242" s="50">
        <f>SUM(E238:E241)</f>
        <v>-30794</v>
      </c>
      <c r="F242" s="64">
        <f>SUM(F238:F241)</f>
        <v>62432</v>
      </c>
      <c r="G242" s="82">
        <f t="shared" si="78"/>
        <v>756662</v>
      </c>
      <c r="H242" s="73">
        <f t="shared" ref="H242" si="79">SUM(H238:H241)</f>
        <v>-311366</v>
      </c>
      <c r="I242" s="50">
        <v>17722</v>
      </c>
      <c r="J242" s="50">
        <v>102789</v>
      </c>
      <c r="K242" s="50">
        <v>-209535</v>
      </c>
      <c r="L242" s="64">
        <v>-222342</v>
      </c>
      <c r="M242" s="121">
        <f>SUM(M238:M241)</f>
        <v>77138</v>
      </c>
    </row>
    <row r="243" spans="1:13" ht="16.5" customHeight="1" x14ac:dyDescent="0.3">
      <c r="A243" s="53"/>
      <c r="B243" s="52" t="s">
        <v>227</v>
      </c>
      <c r="C243" s="78"/>
      <c r="D243" s="75"/>
      <c r="E243" s="49">
        <f>IFERROR(VLOOKUP(B243,[2]Subs!$B$21:$E$256,3,0),0)</f>
        <v>0</v>
      </c>
      <c r="F243" s="63">
        <f>IFERROR(VLOOKUP(B243,[2]Subs!$B$21:$E$256,4,0),0)</f>
        <v>0</v>
      </c>
      <c r="G243" s="83"/>
      <c r="H243" s="72">
        <f t="shared" ref="H243:H253" si="80">+I243+J243+K243+L243</f>
        <v>0</v>
      </c>
      <c r="I243" s="46">
        <v>0</v>
      </c>
      <c r="J243" s="49">
        <v>0</v>
      </c>
      <c r="K243" s="49">
        <v>0</v>
      </c>
      <c r="L243" s="63">
        <v>0</v>
      </c>
      <c r="M243" s="70"/>
    </row>
    <row r="244" spans="1:13" ht="16.5" customHeight="1" x14ac:dyDescent="0.25">
      <c r="A244" s="47">
        <v>7101</v>
      </c>
      <c r="B244" s="53" t="s">
        <v>228</v>
      </c>
      <c r="C244" s="77">
        <f t="shared" ref="C244:C253" si="81">+D244+G244+H244+M244</f>
        <v>82654</v>
      </c>
      <c r="D244" s="72">
        <f t="shared" si="63"/>
        <v>22747</v>
      </c>
      <c r="E244" s="49">
        <f>IFERROR(VLOOKUP(B244,[2]Subs!$B$21:$E$256,3,0),0)</f>
        <v>0</v>
      </c>
      <c r="F244" s="63">
        <f>IFERROR(VLOOKUP(B244,[2]Subs!$B$21:$E$256,4,0),0)</f>
        <v>22747</v>
      </c>
      <c r="G244" s="81">
        <v>50094</v>
      </c>
      <c r="H244" s="72">
        <f t="shared" si="80"/>
        <v>9813</v>
      </c>
      <c r="I244" s="49">
        <v>300</v>
      </c>
      <c r="J244" s="49">
        <v>-759</v>
      </c>
      <c r="K244" s="49">
        <v>1255</v>
      </c>
      <c r="L244" s="63">
        <v>9017</v>
      </c>
      <c r="M244" s="69">
        <v>0</v>
      </c>
    </row>
    <row r="245" spans="1:13" ht="16.5" customHeight="1" x14ac:dyDescent="0.25">
      <c r="A245" s="47">
        <v>7102</v>
      </c>
      <c r="B245" s="53" t="s">
        <v>229</v>
      </c>
      <c r="C245" s="77">
        <f t="shared" si="81"/>
        <v>1777</v>
      </c>
      <c r="D245" s="72">
        <f t="shared" si="63"/>
        <v>0</v>
      </c>
      <c r="E245" s="49">
        <f>IFERROR(VLOOKUP(B245,[2]Subs!$B$21:$E$256,3,0),0)</f>
        <v>0</v>
      </c>
      <c r="F245" s="63">
        <f>IFERROR(VLOOKUP(B245,[2]Subs!$B$21:$E$256,4,0),0)</f>
        <v>0</v>
      </c>
      <c r="G245" s="81">
        <v>4283</v>
      </c>
      <c r="H245" s="72">
        <f t="shared" si="80"/>
        <v>-2506</v>
      </c>
      <c r="I245" s="49">
        <v>-190</v>
      </c>
      <c r="J245" s="49">
        <v>-516</v>
      </c>
      <c r="K245" s="49">
        <v>-323</v>
      </c>
      <c r="L245" s="63">
        <v>-1477</v>
      </c>
      <c r="M245" s="69">
        <v>0</v>
      </c>
    </row>
    <row r="246" spans="1:13" ht="16.5" customHeight="1" x14ac:dyDescent="0.25">
      <c r="A246" s="47">
        <v>7103</v>
      </c>
      <c r="B246" s="53" t="s">
        <v>230</v>
      </c>
      <c r="C246" s="77">
        <f t="shared" si="81"/>
        <v>212279</v>
      </c>
      <c r="D246" s="72">
        <f t="shared" si="63"/>
        <v>29749</v>
      </c>
      <c r="E246" s="49">
        <f>IFERROR(VLOOKUP(B246,[2]Subs!$B$21:$E$256,3,0),0)</f>
        <v>12503</v>
      </c>
      <c r="F246" s="63">
        <f>IFERROR(VLOOKUP(B246,[2]Subs!$B$21:$E$256,4,0),0)</f>
        <v>17246</v>
      </c>
      <c r="G246" s="81">
        <v>39539</v>
      </c>
      <c r="H246" s="72">
        <f t="shared" si="80"/>
        <v>135639</v>
      </c>
      <c r="I246" s="49">
        <v>-35</v>
      </c>
      <c r="J246" s="49">
        <v>-1737</v>
      </c>
      <c r="K246" s="49">
        <v>-5698</v>
      </c>
      <c r="L246" s="63">
        <v>143109</v>
      </c>
      <c r="M246" s="69">
        <v>7352</v>
      </c>
    </row>
    <row r="247" spans="1:13" ht="16.5" customHeight="1" x14ac:dyDescent="0.25">
      <c r="A247" s="47">
        <v>7104</v>
      </c>
      <c r="B247" s="53" t="s">
        <v>231</v>
      </c>
      <c r="C247" s="77">
        <f t="shared" si="81"/>
        <v>48778</v>
      </c>
      <c r="D247" s="72">
        <f t="shared" si="63"/>
        <v>8432</v>
      </c>
      <c r="E247" s="49">
        <f>IFERROR(VLOOKUP(B247,[2]Subs!$B$21:$E$256,3,0),0)</f>
        <v>0</v>
      </c>
      <c r="F247" s="63">
        <f>IFERROR(VLOOKUP(B247,[2]Subs!$B$21:$E$256,4,0),0)</f>
        <v>8432</v>
      </c>
      <c r="G247" s="81">
        <v>35588</v>
      </c>
      <c r="H247" s="72">
        <f t="shared" si="80"/>
        <v>4758</v>
      </c>
      <c r="I247" s="49">
        <v>-891</v>
      </c>
      <c r="J247" s="49">
        <v>-302</v>
      </c>
      <c r="K247" s="49">
        <v>2382</v>
      </c>
      <c r="L247" s="63">
        <v>3569</v>
      </c>
      <c r="M247" s="69">
        <v>0</v>
      </c>
    </row>
    <row r="248" spans="1:13" ht="16.5" customHeight="1" x14ac:dyDescent="0.25">
      <c r="A248" s="47">
        <v>7105</v>
      </c>
      <c r="B248" s="53" t="s">
        <v>232</v>
      </c>
      <c r="C248" s="77">
        <f t="shared" si="81"/>
        <v>109620</v>
      </c>
      <c r="D248" s="72">
        <f t="shared" si="63"/>
        <v>16688</v>
      </c>
      <c r="E248" s="49">
        <f>IFERROR(VLOOKUP(B248,[2]Subs!$B$21:$E$256,3,0),0)</f>
        <v>0</v>
      </c>
      <c r="F248" s="63">
        <f>IFERROR(VLOOKUP(B248,[2]Subs!$B$21:$E$256,4,0),0)</f>
        <v>16688</v>
      </c>
      <c r="G248" s="81">
        <v>27836</v>
      </c>
      <c r="H248" s="72">
        <f t="shared" si="80"/>
        <v>65096</v>
      </c>
      <c r="I248" s="49">
        <v>-2205</v>
      </c>
      <c r="J248" s="49">
        <v>-7422</v>
      </c>
      <c r="K248" s="49">
        <v>16465</v>
      </c>
      <c r="L248" s="63">
        <v>58258</v>
      </c>
      <c r="M248" s="69">
        <v>0</v>
      </c>
    </row>
    <row r="249" spans="1:13" ht="16.5" customHeight="1" x14ac:dyDescent="0.25">
      <c r="A249" s="47">
        <v>7106</v>
      </c>
      <c r="B249" s="53" t="s">
        <v>233</v>
      </c>
      <c r="C249" s="77">
        <f t="shared" si="81"/>
        <v>185222</v>
      </c>
      <c r="D249" s="72">
        <f t="shared" si="63"/>
        <v>54457</v>
      </c>
      <c r="E249" s="49">
        <f>IFERROR(VLOOKUP(B249,[2]Subs!$B$21:$E$256,3,0),0)</f>
        <v>9683</v>
      </c>
      <c r="F249" s="63">
        <f>IFERROR(VLOOKUP(B249,[2]Subs!$B$21:$E$256,4,0),0)</f>
        <v>44774</v>
      </c>
      <c r="G249" s="81">
        <v>153176</v>
      </c>
      <c r="H249" s="72">
        <f t="shared" si="80"/>
        <v>-24496</v>
      </c>
      <c r="I249" s="49">
        <v>-1818</v>
      </c>
      <c r="J249" s="49">
        <v>10517</v>
      </c>
      <c r="K249" s="49">
        <v>-10440</v>
      </c>
      <c r="L249" s="63">
        <v>-22755</v>
      </c>
      <c r="M249" s="69">
        <v>2085</v>
      </c>
    </row>
    <row r="250" spans="1:13" ht="16.5" customHeight="1" x14ac:dyDescent="0.25">
      <c r="A250" s="47">
        <v>7107</v>
      </c>
      <c r="B250" s="53" t="s">
        <v>234</v>
      </c>
      <c r="C250" s="77">
        <f t="shared" si="81"/>
        <v>117097</v>
      </c>
      <c r="D250" s="72">
        <f t="shared" si="63"/>
        <v>21273</v>
      </c>
      <c r="E250" s="49">
        <f>IFERROR(VLOOKUP(B250,[2]Subs!$B$21:$E$256,3,0),0)</f>
        <v>0</v>
      </c>
      <c r="F250" s="63">
        <f>IFERROR(VLOOKUP(B250,[2]Subs!$B$21:$E$256,4,0),0)</f>
        <v>21273</v>
      </c>
      <c r="G250" s="81">
        <v>49754</v>
      </c>
      <c r="H250" s="72">
        <f t="shared" si="80"/>
        <v>46070</v>
      </c>
      <c r="I250" s="49">
        <v>-6</v>
      </c>
      <c r="J250" s="49">
        <v>1315</v>
      </c>
      <c r="K250" s="49">
        <v>44276</v>
      </c>
      <c r="L250" s="63">
        <v>485</v>
      </c>
      <c r="M250" s="69">
        <v>0</v>
      </c>
    </row>
    <row r="251" spans="1:13" ht="16.5" customHeight="1" x14ac:dyDescent="0.25">
      <c r="A251" s="47">
        <v>7108</v>
      </c>
      <c r="B251" s="53" t="s">
        <v>235</v>
      </c>
      <c r="C251" s="77">
        <f t="shared" si="81"/>
        <v>92729</v>
      </c>
      <c r="D251" s="72">
        <f t="shared" si="63"/>
        <v>8885</v>
      </c>
      <c r="E251" s="49">
        <f>IFERROR(VLOOKUP(B251,[2]Subs!$B$21:$E$256,3,0),0)</f>
        <v>1252</v>
      </c>
      <c r="F251" s="63">
        <f>IFERROR(VLOOKUP(B251,[2]Subs!$B$21:$E$256,4,0),0)</f>
        <v>7633</v>
      </c>
      <c r="G251" s="81">
        <v>77469</v>
      </c>
      <c r="H251" s="72">
        <f t="shared" si="80"/>
        <v>6375</v>
      </c>
      <c r="I251" s="49">
        <v>-866</v>
      </c>
      <c r="J251" s="49">
        <v>-3822</v>
      </c>
      <c r="K251" s="49">
        <v>-205</v>
      </c>
      <c r="L251" s="63">
        <v>11268</v>
      </c>
      <c r="M251" s="69">
        <v>0</v>
      </c>
    </row>
    <row r="252" spans="1:13" ht="16.5" customHeight="1" x14ac:dyDescent="0.25">
      <c r="A252" s="47">
        <v>7109</v>
      </c>
      <c r="B252" s="53" t="s">
        <v>236</v>
      </c>
      <c r="C252" s="77">
        <f t="shared" si="81"/>
        <v>1042313</v>
      </c>
      <c r="D252" s="72">
        <f t="shared" si="63"/>
        <v>497545</v>
      </c>
      <c r="E252" s="49">
        <f>IFERROR(VLOOKUP(B252,[2]Subs!$B$21:$E$256,3,0),0)</f>
        <v>346661</v>
      </c>
      <c r="F252" s="63">
        <f>IFERROR(VLOOKUP(B252,[2]Subs!$B$21:$E$256,4,0),0)</f>
        <v>150884</v>
      </c>
      <c r="G252" s="81">
        <v>71118</v>
      </c>
      <c r="H252" s="72">
        <f t="shared" si="80"/>
        <v>397066</v>
      </c>
      <c r="I252" s="49">
        <v>-1126</v>
      </c>
      <c r="J252" s="49">
        <v>366146</v>
      </c>
      <c r="K252" s="49">
        <v>13930</v>
      </c>
      <c r="L252" s="63">
        <v>18116</v>
      </c>
      <c r="M252" s="69">
        <v>76584</v>
      </c>
    </row>
    <row r="253" spans="1:13" ht="16.5" customHeight="1" x14ac:dyDescent="0.25">
      <c r="A253" s="47">
        <v>7110</v>
      </c>
      <c r="B253" s="53" t="s">
        <v>237</v>
      </c>
      <c r="C253" s="77">
        <f t="shared" si="81"/>
        <v>26191</v>
      </c>
      <c r="D253" s="72">
        <f t="shared" si="63"/>
        <v>24693</v>
      </c>
      <c r="E253" s="49">
        <f>IFERROR(VLOOKUP(B253,[2]Subs!$B$21:$E$256,3,0),0)</f>
        <v>0</v>
      </c>
      <c r="F253" s="63">
        <f>IFERROR(VLOOKUP(B253,[2]Subs!$B$21:$E$256,4,0),0)</f>
        <v>24693</v>
      </c>
      <c r="G253" s="81">
        <v>9915</v>
      </c>
      <c r="H253" s="72">
        <f t="shared" si="80"/>
        <v>-8417</v>
      </c>
      <c r="I253" s="49">
        <v>-294</v>
      </c>
      <c r="J253" s="49">
        <v>-1438</v>
      </c>
      <c r="K253" s="49">
        <v>-1744</v>
      </c>
      <c r="L253" s="63">
        <v>-4941</v>
      </c>
      <c r="M253" s="69">
        <v>0</v>
      </c>
    </row>
    <row r="254" spans="1:13" ht="16.5" customHeight="1" x14ac:dyDescent="0.25">
      <c r="A254" s="47"/>
      <c r="B254" s="53"/>
      <c r="C254" s="66">
        <f t="shared" ref="C254:G254" si="82">SUM(C244:C253)</f>
        <v>1918660</v>
      </c>
      <c r="D254" s="73">
        <f t="shared" si="82"/>
        <v>684469</v>
      </c>
      <c r="E254" s="50">
        <f>SUM(E244:E253)</f>
        <v>370099</v>
      </c>
      <c r="F254" s="64">
        <f>SUM(F244:F253)</f>
        <v>314370</v>
      </c>
      <c r="G254" s="82">
        <f t="shared" si="82"/>
        <v>518772</v>
      </c>
      <c r="H254" s="73">
        <f t="shared" ref="H254" si="83">SUM(H244:H253)</f>
        <v>629398</v>
      </c>
      <c r="I254" s="50">
        <v>-7131</v>
      </c>
      <c r="J254" s="50">
        <v>361982</v>
      </c>
      <c r="K254" s="50">
        <v>59898</v>
      </c>
      <c r="L254" s="64">
        <v>214649</v>
      </c>
      <c r="M254" s="121">
        <f>SUM(M244:M253)</f>
        <v>86021</v>
      </c>
    </row>
    <row r="255" spans="1:13" ht="16.5" customHeight="1" x14ac:dyDescent="0.3">
      <c r="A255" s="47">
        <v>7200</v>
      </c>
      <c r="B255" s="56" t="s">
        <v>238</v>
      </c>
      <c r="C255" s="79">
        <f>+D255+G255+H255+M255</f>
        <v>36213426</v>
      </c>
      <c r="D255" s="74">
        <f t="shared" si="63"/>
        <v>22250000</v>
      </c>
      <c r="E255" s="57">
        <v>22250000</v>
      </c>
      <c r="F255" s="65">
        <f>IFERROR(VLOOKUP(B255,[2]Subs!$B$21:$E$256,4,0),0)</f>
        <v>0</v>
      </c>
      <c r="G255" s="84">
        <v>27018</v>
      </c>
      <c r="H255" s="74">
        <f t="shared" ref="H255:H278" si="84">+I255+J255+K255+L255</f>
        <v>12223645</v>
      </c>
      <c r="I255" s="57">
        <v>-43996</v>
      </c>
      <c r="J255" s="57">
        <v>-510596</v>
      </c>
      <c r="K255" s="57">
        <v>6637144</v>
      </c>
      <c r="L255" s="65">
        <v>6141093</v>
      </c>
      <c r="M255" s="70">
        <v>1712763</v>
      </c>
    </row>
    <row r="256" spans="1:13" ht="16.5" customHeight="1" x14ac:dyDescent="0.3">
      <c r="A256" s="47"/>
      <c r="B256" s="52" t="s">
        <v>239</v>
      </c>
      <c r="C256" s="78"/>
      <c r="D256" s="75"/>
      <c r="E256" s="49">
        <f>IFERROR(VLOOKUP(B256,[2]Subs!$B$21:$E$256,3,0),0)</f>
        <v>0</v>
      </c>
      <c r="F256" s="63">
        <f>IFERROR(VLOOKUP(B256,[2]Subs!$B$21:$E$256,4,0),0)</f>
        <v>0</v>
      </c>
      <c r="G256" s="83"/>
      <c r="H256" s="72">
        <f t="shared" si="84"/>
        <v>0</v>
      </c>
      <c r="I256" s="46">
        <v>0</v>
      </c>
      <c r="J256" s="49">
        <v>0</v>
      </c>
      <c r="K256" s="49">
        <v>0</v>
      </c>
      <c r="L256" s="63">
        <v>0</v>
      </c>
      <c r="M256" s="70"/>
    </row>
    <row r="257" spans="1:13" ht="16.5" customHeight="1" x14ac:dyDescent="0.25">
      <c r="A257" s="47">
        <v>7301</v>
      </c>
      <c r="B257" s="53" t="s">
        <v>240</v>
      </c>
      <c r="C257" s="77">
        <f t="shared" ref="C257:C278" si="85">+D257+G257+H257+M257</f>
        <v>-1150</v>
      </c>
      <c r="D257" s="72">
        <f t="shared" si="63"/>
        <v>0</v>
      </c>
      <c r="E257" s="49">
        <f>IFERROR(VLOOKUP(B257,[2]Subs!$B$21:$E$256,3,0),0)</f>
        <v>0</v>
      </c>
      <c r="F257" s="63">
        <f>IFERROR(VLOOKUP(B257,[2]Subs!$B$21:$E$256,4,0),0)</f>
        <v>0</v>
      </c>
      <c r="G257" s="81"/>
      <c r="H257" s="72">
        <f t="shared" si="84"/>
        <v>-1150</v>
      </c>
      <c r="I257" s="49">
        <v>-57</v>
      </c>
      <c r="J257" s="49">
        <v>-326</v>
      </c>
      <c r="K257" s="49">
        <v>-168</v>
      </c>
      <c r="L257" s="63">
        <v>-599</v>
      </c>
      <c r="M257" s="69">
        <v>0</v>
      </c>
    </row>
    <row r="258" spans="1:13" ht="16.5" customHeight="1" x14ac:dyDescent="0.25">
      <c r="A258" s="47">
        <v>7302</v>
      </c>
      <c r="B258" s="53" t="s">
        <v>241</v>
      </c>
      <c r="C258" s="77">
        <f t="shared" si="85"/>
        <v>70606</v>
      </c>
      <c r="D258" s="72">
        <f t="shared" si="63"/>
        <v>0</v>
      </c>
      <c r="E258" s="49">
        <f>IFERROR(VLOOKUP(B258,[2]Subs!$B$21:$E$256,3,0),0)</f>
        <v>0</v>
      </c>
      <c r="F258" s="63">
        <f>IFERROR(VLOOKUP(B258,[2]Subs!$B$21:$E$256,4,0),0)</f>
        <v>0</v>
      </c>
      <c r="G258" s="81">
        <v>72148</v>
      </c>
      <c r="H258" s="72">
        <f t="shared" si="84"/>
        <v>-1542</v>
      </c>
      <c r="I258" s="49">
        <v>537</v>
      </c>
      <c r="J258" s="49">
        <v>-3418</v>
      </c>
      <c r="K258" s="49">
        <v>-2139</v>
      </c>
      <c r="L258" s="63">
        <v>3478</v>
      </c>
      <c r="M258" s="69">
        <v>0</v>
      </c>
    </row>
    <row r="259" spans="1:13" ht="16.5" customHeight="1" x14ac:dyDescent="0.25">
      <c r="A259" s="47">
        <v>7303</v>
      </c>
      <c r="B259" s="53" t="s">
        <v>242</v>
      </c>
      <c r="C259" s="77">
        <f t="shared" si="85"/>
        <v>224376</v>
      </c>
      <c r="D259" s="72">
        <f t="shared" si="63"/>
        <v>174074</v>
      </c>
      <c r="E259" s="49">
        <f>IFERROR(VLOOKUP(B259,[2]Subs!$B$21:$E$256,3,0),0)</f>
        <v>43184</v>
      </c>
      <c r="F259" s="63">
        <f>IFERROR(VLOOKUP(B259,[2]Subs!$B$21:$E$256,4,0),0)</f>
        <v>130890</v>
      </c>
      <c r="G259" s="81">
        <v>63452</v>
      </c>
      <c r="H259" s="72">
        <f t="shared" si="84"/>
        <v>-13300</v>
      </c>
      <c r="I259" s="49">
        <v>-7659</v>
      </c>
      <c r="J259" s="49">
        <v>-47703</v>
      </c>
      <c r="K259" s="49">
        <v>-1773</v>
      </c>
      <c r="L259" s="63">
        <v>43835</v>
      </c>
      <c r="M259" s="69">
        <v>150</v>
      </c>
    </row>
    <row r="260" spans="1:13" ht="16.5" customHeight="1" x14ac:dyDescent="0.25">
      <c r="A260" s="47">
        <v>7304</v>
      </c>
      <c r="B260" s="53" t="s">
        <v>243</v>
      </c>
      <c r="C260" s="77">
        <f t="shared" si="85"/>
        <v>37206</v>
      </c>
      <c r="D260" s="72">
        <f t="shared" si="63"/>
        <v>27696</v>
      </c>
      <c r="E260" s="49">
        <f>IFERROR(VLOOKUP(B260,[2]Subs!$B$21:$E$256,3,0),0)</f>
        <v>0</v>
      </c>
      <c r="F260" s="63">
        <f>IFERROR(VLOOKUP(B260,[2]Subs!$B$21:$E$256,4,0),0)</f>
        <v>27696</v>
      </c>
      <c r="G260" s="81">
        <v>15465</v>
      </c>
      <c r="H260" s="72">
        <f t="shared" si="84"/>
        <v>-5955</v>
      </c>
      <c r="I260" s="49">
        <v>-353</v>
      </c>
      <c r="J260" s="49">
        <v>-1166</v>
      </c>
      <c r="K260" s="49">
        <v>-1132</v>
      </c>
      <c r="L260" s="63">
        <v>-3304</v>
      </c>
      <c r="M260" s="69">
        <v>0</v>
      </c>
    </row>
    <row r="261" spans="1:13" ht="16.5" customHeight="1" x14ac:dyDescent="0.25">
      <c r="A261" s="47">
        <v>7305</v>
      </c>
      <c r="B261" s="53" t="s">
        <v>244</v>
      </c>
      <c r="C261" s="77">
        <f t="shared" si="85"/>
        <v>166144</v>
      </c>
      <c r="D261" s="72">
        <f t="shared" si="63"/>
        <v>5701</v>
      </c>
      <c r="E261" s="49">
        <f>IFERROR(VLOOKUP(B261,[2]Subs!$B$21:$E$256,3,0),0)</f>
        <v>0</v>
      </c>
      <c r="F261" s="63">
        <f>IFERROR(VLOOKUP(B261,[2]Subs!$B$21:$E$256,4,0),0)</f>
        <v>5701</v>
      </c>
      <c r="G261" s="81">
        <v>164774</v>
      </c>
      <c r="H261" s="72">
        <f t="shared" si="84"/>
        <v>-4331</v>
      </c>
      <c r="I261" s="49">
        <v>-142</v>
      </c>
      <c r="J261" s="49">
        <v>-67</v>
      </c>
      <c r="K261" s="49">
        <v>-1634</v>
      </c>
      <c r="L261" s="63">
        <v>-2488</v>
      </c>
      <c r="M261" s="69">
        <v>0</v>
      </c>
    </row>
    <row r="262" spans="1:13" ht="16.5" customHeight="1" x14ac:dyDescent="0.25">
      <c r="A262" s="47">
        <v>7306</v>
      </c>
      <c r="B262" s="53" t="s">
        <v>245</v>
      </c>
      <c r="C262" s="77">
        <f t="shared" si="85"/>
        <v>10205</v>
      </c>
      <c r="D262" s="72">
        <f t="shared" si="63"/>
        <v>0</v>
      </c>
      <c r="E262" s="49">
        <f>IFERROR(VLOOKUP(B262,[2]Subs!$B$21:$E$256,3,0),0)</f>
        <v>0</v>
      </c>
      <c r="F262" s="63">
        <f>IFERROR(VLOOKUP(B262,[2]Subs!$B$21:$E$256,4,0),0)</f>
        <v>0</v>
      </c>
      <c r="G262" s="81">
        <v>4168</v>
      </c>
      <c r="H262" s="72">
        <f t="shared" si="84"/>
        <v>6037</v>
      </c>
      <c r="I262" s="49">
        <v>640</v>
      </c>
      <c r="J262" s="49">
        <v>3387</v>
      </c>
      <c r="K262" s="49">
        <v>1580</v>
      </c>
      <c r="L262" s="63">
        <v>430</v>
      </c>
      <c r="M262" s="69">
        <v>0</v>
      </c>
    </row>
    <row r="263" spans="1:13" ht="16.5" customHeight="1" x14ac:dyDescent="0.25">
      <c r="A263" s="47">
        <v>7307</v>
      </c>
      <c r="B263" s="53" t="s">
        <v>246</v>
      </c>
      <c r="C263" s="77">
        <f t="shared" si="85"/>
        <v>144881</v>
      </c>
      <c r="D263" s="72">
        <f t="shared" si="63"/>
        <v>65686</v>
      </c>
      <c r="E263" s="49">
        <f>IFERROR(VLOOKUP(B263,[2]Subs!$B$21:$E$256,3,0),0)</f>
        <v>0</v>
      </c>
      <c r="F263" s="63">
        <f>IFERROR(VLOOKUP(B263,[2]Subs!$B$21:$E$256,4,0),0)</f>
        <v>65686</v>
      </c>
      <c r="G263" s="81">
        <v>54527</v>
      </c>
      <c r="H263" s="72">
        <f t="shared" si="84"/>
        <v>24668</v>
      </c>
      <c r="I263" s="49">
        <v>-426</v>
      </c>
      <c r="J263" s="49">
        <v>4290</v>
      </c>
      <c r="K263" s="49">
        <v>10732</v>
      </c>
      <c r="L263" s="63">
        <v>10072</v>
      </c>
      <c r="M263" s="69">
        <v>0</v>
      </c>
    </row>
    <row r="264" spans="1:13" ht="16.5" customHeight="1" x14ac:dyDescent="0.25">
      <c r="A264" s="47">
        <v>7308</v>
      </c>
      <c r="B264" s="53" t="s">
        <v>247</v>
      </c>
      <c r="C264" s="77">
        <f t="shared" si="85"/>
        <v>59652</v>
      </c>
      <c r="D264" s="72">
        <f t="shared" si="63"/>
        <v>12981</v>
      </c>
      <c r="E264" s="49">
        <f>IFERROR(VLOOKUP(B264,[2]Subs!$B$21:$E$256,3,0),0)</f>
        <v>0</v>
      </c>
      <c r="F264" s="63">
        <f>IFERROR(VLOOKUP(B264,[2]Subs!$B$21:$E$256,4,0),0)</f>
        <v>12981</v>
      </c>
      <c r="G264" s="81">
        <v>86752</v>
      </c>
      <c r="H264" s="72">
        <f t="shared" si="84"/>
        <v>-40081</v>
      </c>
      <c r="I264" s="49">
        <v>-2382</v>
      </c>
      <c r="J264" s="49">
        <v>7926</v>
      </c>
      <c r="K264" s="49">
        <v>-21468</v>
      </c>
      <c r="L264" s="63">
        <v>-24157</v>
      </c>
      <c r="M264" s="69">
        <v>0</v>
      </c>
    </row>
    <row r="265" spans="1:13" ht="16.5" customHeight="1" x14ac:dyDescent="0.25">
      <c r="A265" s="47">
        <v>7309</v>
      </c>
      <c r="B265" s="53" t="s">
        <v>248</v>
      </c>
      <c r="C265" s="77">
        <f t="shared" si="85"/>
        <v>97693</v>
      </c>
      <c r="D265" s="72">
        <f t="shared" si="63"/>
        <v>51082</v>
      </c>
      <c r="E265" s="49">
        <f>IFERROR(VLOOKUP(B265,[2]Subs!$B$21:$E$256,3,0),0)</f>
        <v>6616</v>
      </c>
      <c r="F265" s="63">
        <f>IFERROR(VLOOKUP(B265,[2]Subs!$B$21:$E$256,4,0),0)</f>
        <v>44466</v>
      </c>
      <c r="G265" s="81">
        <v>54786</v>
      </c>
      <c r="H265" s="72">
        <f t="shared" si="84"/>
        <v>-8215</v>
      </c>
      <c r="I265" s="49">
        <v>-2382</v>
      </c>
      <c r="J265" s="49">
        <v>-12258</v>
      </c>
      <c r="K265" s="49">
        <v>-13122</v>
      </c>
      <c r="L265" s="63">
        <v>19547</v>
      </c>
      <c r="M265" s="69">
        <v>40</v>
      </c>
    </row>
    <row r="266" spans="1:13" ht="16.5" customHeight="1" x14ac:dyDescent="0.25">
      <c r="A266" s="47">
        <v>7310</v>
      </c>
      <c r="B266" s="53" t="s">
        <v>249</v>
      </c>
      <c r="C266" s="77">
        <f t="shared" si="85"/>
        <v>8322</v>
      </c>
      <c r="D266" s="72">
        <f t="shared" si="63"/>
        <v>0</v>
      </c>
      <c r="E266" s="49">
        <f>IFERROR(VLOOKUP(B266,[2]Subs!$B$21:$E$256,3,0),0)</f>
        <v>0</v>
      </c>
      <c r="F266" s="63">
        <f>IFERROR(VLOOKUP(B266,[2]Subs!$B$21:$E$256,4,0),0)</f>
        <v>0</v>
      </c>
      <c r="G266" s="81">
        <v>15090</v>
      </c>
      <c r="H266" s="72">
        <f t="shared" si="84"/>
        <v>-6768</v>
      </c>
      <c r="I266" s="49">
        <v>-265</v>
      </c>
      <c r="J266" s="49">
        <v>-1355</v>
      </c>
      <c r="K266" s="49">
        <v>-1873</v>
      </c>
      <c r="L266" s="63">
        <v>-3275</v>
      </c>
      <c r="M266" s="69">
        <v>0</v>
      </c>
    </row>
    <row r="267" spans="1:13" ht="16.5" customHeight="1" x14ac:dyDescent="0.25">
      <c r="A267" s="47">
        <v>7311</v>
      </c>
      <c r="B267" s="53" t="s">
        <v>250</v>
      </c>
      <c r="C267" s="77">
        <f t="shared" si="85"/>
        <v>176825</v>
      </c>
      <c r="D267" s="72">
        <f t="shared" si="63"/>
        <v>52043</v>
      </c>
      <c r="E267" s="49">
        <f>IFERROR(VLOOKUP(B267,[2]Subs!$B$21:$E$256,3,0),0)</f>
        <v>5483</v>
      </c>
      <c r="F267" s="63">
        <f>IFERROR(VLOOKUP(B267,[2]Subs!$B$21:$E$256,4,0),0)</f>
        <v>46560</v>
      </c>
      <c r="G267" s="81">
        <v>62482</v>
      </c>
      <c r="H267" s="72">
        <f t="shared" si="84"/>
        <v>62300</v>
      </c>
      <c r="I267" s="49">
        <v>-1015</v>
      </c>
      <c r="J267" s="49">
        <v>12020</v>
      </c>
      <c r="K267" s="49">
        <v>8042</v>
      </c>
      <c r="L267" s="63">
        <v>43253</v>
      </c>
      <c r="M267" s="69">
        <v>0</v>
      </c>
    </row>
    <row r="268" spans="1:13" ht="16.5" customHeight="1" x14ac:dyDescent="0.25">
      <c r="A268" s="47">
        <v>7312</v>
      </c>
      <c r="B268" s="53" t="s">
        <v>251</v>
      </c>
      <c r="C268" s="77">
        <f t="shared" si="85"/>
        <v>-2131</v>
      </c>
      <c r="D268" s="72">
        <f t="shared" si="63"/>
        <v>0</v>
      </c>
      <c r="E268" s="49">
        <f>IFERROR(VLOOKUP(B268,[2]Subs!$B$21:$E$256,3,0),0)</f>
        <v>0</v>
      </c>
      <c r="F268" s="63">
        <f>IFERROR(VLOOKUP(B268,[2]Subs!$B$21:$E$256,4,0),0)</f>
        <v>0</v>
      </c>
      <c r="G268" s="81"/>
      <c r="H268" s="72">
        <f t="shared" si="84"/>
        <v>-2131</v>
      </c>
      <c r="I268" s="49">
        <v>-71</v>
      </c>
      <c r="J268" s="49">
        <v>-341</v>
      </c>
      <c r="K268" s="49">
        <v>-464</v>
      </c>
      <c r="L268" s="63">
        <v>-1255</v>
      </c>
      <c r="M268" s="69">
        <v>0</v>
      </c>
    </row>
    <row r="269" spans="1:13" ht="16.5" customHeight="1" x14ac:dyDescent="0.25">
      <c r="A269" s="47">
        <v>7313</v>
      </c>
      <c r="B269" s="53" t="s">
        <v>252</v>
      </c>
      <c r="C269" s="77">
        <f t="shared" si="85"/>
        <v>39309</v>
      </c>
      <c r="D269" s="72">
        <f t="shared" si="63"/>
        <v>18137</v>
      </c>
      <c r="E269" s="49">
        <f>IFERROR(VLOOKUP(B269,[2]Subs!$B$21:$E$256,3,0),0)</f>
        <v>0</v>
      </c>
      <c r="F269" s="63">
        <f>IFERROR(VLOOKUP(B269,[2]Subs!$B$21:$E$256,4,0),0)</f>
        <v>18137</v>
      </c>
      <c r="G269" s="81">
        <v>24472</v>
      </c>
      <c r="H269" s="72">
        <f t="shared" si="84"/>
        <v>-3300</v>
      </c>
      <c r="I269" s="49">
        <v>453</v>
      </c>
      <c r="J269" s="49">
        <v>-10254</v>
      </c>
      <c r="K269" s="49">
        <v>6932</v>
      </c>
      <c r="L269" s="63">
        <v>-431</v>
      </c>
      <c r="M269" s="69">
        <v>0</v>
      </c>
    </row>
    <row r="270" spans="1:13" ht="16.5" customHeight="1" x14ac:dyDescent="0.25">
      <c r="A270" s="47">
        <v>7314</v>
      </c>
      <c r="B270" s="53" t="s">
        <v>253</v>
      </c>
      <c r="C270" s="77">
        <f t="shared" si="85"/>
        <v>84066</v>
      </c>
      <c r="D270" s="72">
        <f t="shared" si="63"/>
        <v>-1139</v>
      </c>
      <c r="E270" s="49">
        <f>IFERROR(VLOOKUP(B270,[2]Subs!$B$21:$E$256,3,0),0)</f>
        <v>0</v>
      </c>
      <c r="F270" s="63">
        <f>IFERROR(VLOOKUP(B270,[2]Subs!$B$21:$E$256,4,0),0)</f>
        <v>-1139</v>
      </c>
      <c r="G270" s="81">
        <v>92526</v>
      </c>
      <c r="H270" s="72">
        <f t="shared" si="84"/>
        <v>-7401</v>
      </c>
      <c r="I270" s="49">
        <v>-568</v>
      </c>
      <c r="J270" s="49">
        <v>-5769</v>
      </c>
      <c r="K270" s="49">
        <v>14</v>
      </c>
      <c r="L270" s="63">
        <v>-1078</v>
      </c>
      <c r="M270" s="69">
        <v>80</v>
      </c>
    </row>
    <row r="271" spans="1:13" ht="16.5" customHeight="1" x14ac:dyDescent="0.25">
      <c r="A271" s="47">
        <v>7315</v>
      </c>
      <c r="B271" s="53" t="s">
        <v>254</v>
      </c>
      <c r="C271" s="77">
        <f t="shared" si="85"/>
        <v>9279</v>
      </c>
      <c r="D271" s="72">
        <f t="shared" ref="D271:D330" si="86">+E271+F271</f>
        <v>0</v>
      </c>
      <c r="E271" s="49">
        <f>IFERROR(VLOOKUP(B271,[2]Subs!$B$21:$E$256,3,0),0)</f>
        <v>0</v>
      </c>
      <c r="F271" s="63">
        <f>IFERROR(VLOOKUP(B271,[2]Subs!$B$21:$E$256,4,0),0)</f>
        <v>0</v>
      </c>
      <c r="G271" s="81">
        <v>11267</v>
      </c>
      <c r="H271" s="72">
        <f t="shared" si="84"/>
        <v>-1988</v>
      </c>
      <c r="I271" s="49">
        <v>-142</v>
      </c>
      <c r="J271" s="49">
        <v>-457</v>
      </c>
      <c r="K271" s="49">
        <v>-272</v>
      </c>
      <c r="L271" s="63">
        <v>-1117</v>
      </c>
      <c r="M271" s="69">
        <v>0</v>
      </c>
    </row>
    <row r="272" spans="1:13" ht="16.5" customHeight="1" x14ac:dyDescent="0.25">
      <c r="A272" s="47">
        <v>7316</v>
      </c>
      <c r="B272" s="53" t="s">
        <v>255</v>
      </c>
      <c r="C272" s="77">
        <f t="shared" si="85"/>
        <v>11540</v>
      </c>
      <c r="D272" s="72">
        <f t="shared" si="86"/>
        <v>0</v>
      </c>
      <c r="E272" s="49">
        <f>IFERROR(VLOOKUP(B272,[2]Subs!$B$21:$E$256,3,0),0)</f>
        <v>0</v>
      </c>
      <c r="F272" s="63">
        <f>IFERROR(VLOOKUP(B272,[2]Subs!$B$21:$E$256,4,0),0)</f>
        <v>0</v>
      </c>
      <c r="G272" s="81">
        <v>21932</v>
      </c>
      <c r="H272" s="72">
        <f t="shared" si="84"/>
        <v>-10392</v>
      </c>
      <c r="I272" s="49">
        <v>-88</v>
      </c>
      <c r="J272" s="49">
        <v>-2415</v>
      </c>
      <c r="K272" s="49">
        <v>-3072</v>
      </c>
      <c r="L272" s="63">
        <v>-4817</v>
      </c>
      <c r="M272" s="69">
        <v>0</v>
      </c>
    </row>
    <row r="273" spans="1:13" ht="16.5" customHeight="1" x14ac:dyDescent="0.25">
      <c r="A273" s="47">
        <v>7317</v>
      </c>
      <c r="B273" s="53" t="s">
        <v>256</v>
      </c>
      <c r="C273" s="77">
        <f t="shared" si="85"/>
        <v>85158</v>
      </c>
      <c r="D273" s="72">
        <f t="shared" si="86"/>
        <v>84031</v>
      </c>
      <c r="E273" s="49">
        <f>IFERROR(VLOOKUP(B273,[2]Subs!$B$21:$E$256,3,0),0)</f>
        <v>0</v>
      </c>
      <c r="F273" s="63">
        <f>IFERROR(VLOOKUP(B273,[2]Subs!$B$21:$E$256,4,0),0)</f>
        <v>84031</v>
      </c>
      <c r="G273" s="81">
        <v>41702</v>
      </c>
      <c r="H273" s="72">
        <f t="shared" si="84"/>
        <v>-40575</v>
      </c>
      <c r="I273" s="49">
        <v>-795</v>
      </c>
      <c r="J273" s="49">
        <v>-9711</v>
      </c>
      <c r="K273" s="49">
        <v>-18519</v>
      </c>
      <c r="L273" s="63">
        <v>-11550</v>
      </c>
      <c r="M273" s="69">
        <v>0</v>
      </c>
    </row>
    <row r="274" spans="1:13" ht="16.5" customHeight="1" x14ac:dyDescent="0.25">
      <c r="A274" s="54">
        <v>7318</v>
      </c>
      <c r="B274" s="58" t="s">
        <v>257</v>
      </c>
      <c r="C274" s="77">
        <f t="shared" si="85"/>
        <v>206676</v>
      </c>
      <c r="D274" s="72">
        <f t="shared" si="86"/>
        <v>85149</v>
      </c>
      <c r="E274" s="49">
        <f>IFERROR(VLOOKUP(B274,[2]Subs!$B$21:$E$256,3,0),0)</f>
        <v>8763</v>
      </c>
      <c r="F274" s="63">
        <f>IFERROR(VLOOKUP(B274,[2]Subs!$B$21:$E$256,4,0),0)</f>
        <v>76386</v>
      </c>
      <c r="G274" s="81">
        <v>148882</v>
      </c>
      <c r="H274" s="72">
        <f t="shared" si="84"/>
        <v>-37379</v>
      </c>
      <c r="I274" s="49">
        <v>204</v>
      </c>
      <c r="J274" s="49">
        <v>-16973</v>
      </c>
      <c r="K274" s="49">
        <v>-12033</v>
      </c>
      <c r="L274" s="63">
        <v>-8577</v>
      </c>
      <c r="M274" s="69">
        <v>10024</v>
      </c>
    </row>
    <row r="275" spans="1:13" ht="16.5" customHeight="1" x14ac:dyDescent="0.25">
      <c r="A275" s="47">
        <v>7319</v>
      </c>
      <c r="B275" s="53" t="s">
        <v>258</v>
      </c>
      <c r="C275" s="77">
        <f t="shared" si="85"/>
        <v>169981</v>
      </c>
      <c r="D275" s="72">
        <f t="shared" si="86"/>
        <v>18341</v>
      </c>
      <c r="E275" s="49">
        <f>IFERROR(VLOOKUP(B275,[2]Subs!$B$21:$E$256,3,0),0)</f>
        <v>0</v>
      </c>
      <c r="F275" s="63">
        <f>IFERROR(VLOOKUP(B275,[2]Subs!$B$21:$E$256,4,0),0)</f>
        <v>18341</v>
      </c>
      <c r="G275" s="81">
        <v>166165</v>
      </c>
      <c r="H275" s="72">
        <f t="shared" si="84"/>
        <v>-14525</v>
      </c>
      <c r="I275" s="49">
        <v>-984</v>
      </c>
      <c r="J275" s="49">
        <v>-4784</v>
      </c>
      <c r="K275" s="49">
        <v>-3338</v>
      </c>
      <c r="L275" s="63">
        <v>-5419</v>
      </c>
      <c r="M275" s="69">
        <v>0</v>
      </c>
    </row>
    <row r="276" spans="1:13" ht="16.5" customHeight="1" x14ac:dyDescent="0.25">
      <c r="A276" s="47">
        <v>7320</v>
      </c>
      <c r="B276" s="53" t="s">
        <v>259</v>
      </c>
      <c r="C276" s="77">
        <f t="shared" si="85"/>
        <v>52723</v>
      </c>
      <c r="D276" s="72">
        <f t="shared" si="86"/>
        <v>27134</v>
      </c>
      <c r="E276" s="49">
        <f>IFERROR(VLOOKUP(B276,[2]Subs!$B$21:$E$256,3,0),0)</f>
        <v>3400</v>
      </c>
      <c r="F276" s="63">
        <f>IFERROR(VLOOKUP(B276,[2]Subs!$B$21:$E$256,4,0),0)</f>
        <v>23734</v>
      </c>
      <c r="G276" s="81">
        <v>17528</v>
      </c>
      <c r="H276" s="72">
        <f t="shared" si="84"/>
        <v>7981</v>
      </c>
      <c r="I276" s="49">
        <v>-656</v>
      </c>
      <c r="J276" s="49">
        <v>5058</v>
      </c>
      <c r="K276" s="49">
        <v>1839</v>
      </c>
      <c r="L276" s="63">
        <v>1740</v>
      </c>
      <c r="M276" s="69">
        <v>80</v>
      </c>
    </row>
    <row r="277" spans="1:13" ht="16.5" customHeight="1" x14ac:dyDescent="0.25">
      <c r="A277" s="47">
        <v>7321</v>
      </c>
      <c r="B277" s="53" t="s">
        <v>260</v>
      </c>
      <c r="C277" s="77">
        <f t="shared" si="85"/>
        <v>-891</v>
      </c>
      <c r="D277" s="72">
        <f t="shared" si="86"/>
        <v>0</v>
      </c>
      <c r="E277" s="49">
        <f>IFERROR(VLOOKUP(B277,[2]Subs!$B$21:$E$256,3,0),0)</f>
        <v>0</v>
      </c>
      <c r="F277" s="63">
        <f>IFERROR(VLOOKUP(B277,[2]Subs!$B$21:$E$256,4,0),0)</f>
        <v>0</v>
      </c>
      <c r="G277" s="81"/>
      <c r="H277" s="72">
        <f t="shared" si="84"/>
        <v>-891</v>
      </c>
      <c r="I277" s="49">
        <v>0</v>
      </c>
      <c r="J277" s="49">
        <v>-265</v>
      </c>
      <c r="K277" s="49">
        <v>-180</v>
      </c>
      <c r="L277" s="63">
        <v>-446</v>
      </c>
      <c r="M277" s="69">
        <v>0</v>
      </c>
    </row>
    <row r="278" spans="1:13" ht="16.5" customHeight="1" x14ac:dyDescent="0.25">
      <c r="A278" s="47">
        <v>7322</v>
      </c>
      <c r="B278" s="53" t="s">
        <v>261</v>
      </c>
      <c r="C278" s="77">
        <f t="shared" si="85"/>
        <v>1090</v>
      </c>
      <c r="D278" s="72">
        <f t="shared" si="86"/>
        <v>0</v>
      </c>
      <c r="E278" s="49">
        <f>IFERROR(VLOOKUP(B278,[2]Subs!$B$21:$E$256,3,0),0)</f>
        <v>0</v>
      </c>
      <c r="F278" s="63">
        <f>IFERROR(VLOOKUP(B278,[2]Subs!$B$21:$E$256,4,0),0)</f>
        <v>0</v>
      </c>
      <c r="G278" s="81">
        <v>2825</v>
      </c>
      <c r="H278" s="72">
        <f t="shared" si="84"/>
        <v>-1735</v>
      </c>
      <c r="I278" s="49">
        <v>0</v>
      </c>
      <c r="J278" s="49">
        <v>-353</v>
      </c>
      <c r="K278" s="49">
        <v>-797</v>
      </c>
      <c r="L278" s="63">
        <v>-585</v>
      </c>
      <c r="M278" s="69">
        <v>0</v>
      </c>
    </row>
    <row r="279" spans="1:13" ht="16.5" customHeight="1" x14ac:dyDescent="0.25">
      <c r="A279" s="53"/>
      <c r="B279" s="47"/>
      <c r="C279" s="66">
        <f t="shared" ref="C279:G279" si="87">SUM(C257:C278)</f>
        <v>1651560</v>
      </c>
      <c r="D279" s="73">
        <f t="shared" si="87"/>
        <v>620916</v>
      </c>
      <c r="E279" s="50">
        <f>SUM(E257:E278)</f>
        <v>67446</v>
      </c>
      <c r="F279" s="64">
        <f>SUM(F257:F278)</f>
        <v>553470</v>
      </c>
      <c r="G279" s="82">
        <f t="shared" si="87"/>
        <v>1120943</v>
      </c>
      <c r="H279" s="73">
        <f t="shared" ref="H279" si="88">SUM(H257:H278)</f>
        <v>-100673</v>
      </c>
      <c r="I279" s="50">
        <v>-16151</v>
      </c>
      <c r="J279" s="50">
        <v>-84934</v>
      </c>
      <c r="K279" s="50">
        <v>-52845</v>
      </c>
      <c r="L279" s="64">
        <v>53257</v>
      </c>
      <c r="M279" s="121">
        <f>SUM(M257:M278)</f>
        <v>10374</v>
      </c>
    </row>
    <row r="280" spans="1:13" ht="16.5" customHeight="1" x14ac:dyDescent="0.3">
      <c r="A280" s="53"/>
      <c r="B280" s="52" t="s">
        <v>262</v>
      </c>
      <c r="C280" s="78"/>
      <c r="D280" s="75"/>
      <c r="E280" s="49">
        <f>IFERROR(VLOOKUP(B280,[2]Subs!$B$21:$E$256,3,0),0)</f>
        <v>0</v>
      </c>
      <c r="F280" s="63">
        <f>IFERROR(VLOOKUP(B280,[2]Subs!$B$21:$E$256,4,0),0)</f>
        <v>0</v>
      </c>
      <c r="G280" s="83"/>
      <c r="H280" s="72">
        <f t="shared" ref="H280:H291" si="89">+I280+J280+K280+L280</f>
        <v>0</v>
      </c>
      <c r="I280" s="46">
        <v>0</v>
      </c>
      <c r="J280" s="49">
        <v>0</v>
      </c>
      <c r="K280" s="49">
        <v>0</v>
      </c>
      <c r="L280" s="63">
        <v>0</v>
      </c>
      <c r="M280" s="70"/>
    </row>
    <row r="281" spans="1:13" ht="16.5" customHeight="1" x14ac:dyDescent="0.25">
      <c r="A281" s="47">
        <v>7401</v>
      </c>
      <c r="B281" s="53" t="s">
        <v>263</v>
      </c>
      <c r="C281" s="77">
        <f t="shared" ref="C281:C291" si="90">+D281+G281+H281+M281</f>
        <v>62619</v>
      </c>
      <c r="D281" s="72">
        <f t="shared" si="86"/>
        <v>0</v>
      </c>
      <c r="E281" s="49">
        <f>IFERROR(VLOOKUP(B281,[2]Subs!$B$21:$E$256,3,0),0)</f>
        <v>0</v>
      </c>
      <c r="F281" s="63">
        <f>IFERROR(VLOOKUP(B281,[2]Subs!$B$21:$E$256,4,0),0)</f>
        <v>0</v>
      </c>
      <c r="G281" s="81">
        <v>68874</v>
      </c>
      <c r="H281" s="72">
        <f t="shared" si="89"/>
        <v>-6255</v>
      </c>
      <c r="I281" s="49">
        <v>-380</v>
      </c>
      <c r="J281" s="49">
        <v>-2157</v>
      </c>
      <c r="K281" s="49">
        <v>-1180</v>
      </c>
      <c r="L281" s="63">
        <v>-2538</v>
      </c>
      <c r="M281" s="69">
        <v>0</v>
      </c>
    </row>
    <row r="282" spans="1:13" ht="16.5" customHeight="1" x14ac:dyDescent="0.25">
      <c r="A282" s="47">
        <v>7402</v>
      </c>
      <c r="B282" s="53" t="s">
        <v>264</v>
      </c>
      <c r="C282" s="77">
        <f t="shared" si="90"/>
        <v>28113</v>
      </c>
      <c r="D282" s="72">
        <f t="shared" si="86"/>
        <v>0</v>
      </c>
      <c r="E282" s="49">
        <f>IFERROR(VLOOKUP(B282,[2]Subs!$B$21:$E$256,3,0),0)</f>
        <v>0</v>
      </c>
      <c r="F282" s="63">
        <f>IFERROR(VLOOKUP(B282,[2]Subs!$B$21:$E$256,4,0),0)</f>
        <v>0</v>
      </c>
      <c r="G282" s="81">
        <v>33983</v>
      </c>
      <c r="H282" s="72">
        <f t="shared" si="89"/>
        <v>-5870</v>
      </c>
      <c r="I282" s="49">
        <v>-59</v>
      </c>
      <c r="J282" s="49">
        <v>-2255</v>
      </c>
      <c r="K282" s="49">
        <v>-1595</v>
      </c>
      <c r="L282" s="63">
        <v>-1961</v>
      </c>
      <c r="M282" s="69">
        <v>0</v>
      </c>
    </row>
    <row r="283" spans="1:13" ht="16.5" customHeight="1" x14ac:dyDescent="0.25">
      <c r="A283" s="47">
        <v>7403</v>
      </c>
      <c r="B283" s="53" t="s">
        <v>265</v>
      </c>
      <c r="C283" s="77">
        <f t="shared" si="90"/>
        <v>293753</v>
      </c>
      <c r="D283" s="72">
        <f t="shared" si="86"/>
        <v>31715</v>
      </c>
      <c r="E283" s="49">
        <f>IFERROR(VLOOKUP(B283,[2]Subs!$B$21:$E$256,3,0),0)</f>
        <v>31715</v>
      </c>
      <c r="F283" s="63">
        <f>IFERROR(VLOOKUP(B283,[2]Subs!$B$21:$E$256,4,0),0)</f>
        <v>0</v>
      </c>
      <c r="G283" s="81">
        <v>267622</v>
      </c>
      <c r="H283" s="72">
        <f t="shared" si="89"/>
        <v>-5624</v>
      </c>
      <c r="I283" s="49">
        <v>-714</v>
      </c>
      <c r="J283" s="49">
        <v>-7376</v>
      </c>
      <c r="K283" s="49">
        <v>-12432</v>
      </c>
      <c r="L283" s="63">
        <v>14898</v>
      </c>
      <c r="M283" s="69">
        <v>40</v>
      </c>
    </row>
    <row r="284" spans="1:13" ht="16.5" customHeight="1" x14ac:dyDescent="0.25">
      <c r="A284" s="47">
        <v>7404</v>
      </c>
      <c r="B284" s="53" t="s">
        <v>266</v>
      </c>
      <c r="C284" s="77">
        <f t="shared" si="90"/>
        <v>278754</v>
      </c>
      <c r="D284" s="72">
        <f t="shared" si="86"/>
        <v>167490</v>
      </c>
      <c r="E284" s="49">
        <f>IFERROR(VLOOKUP(B284,[2]Subs!$B$21:$E$256,3,0),0)</f>
        <v>169732</v>
      </c>
      <c r="F284" s="63">
        <f>IFERROR(VLOOKUP(B284,[2]Subs!$B$21:$E$256,4,0),0)</f>
        <v>-2242</v>
      </c>
      <c r="G284" s="81">
        <v>214919</v>
      </c>
      <c r="H284" s="72">
        <f t="shared" si="89"/>
        <v>-105143</v>
      </c>
      <c r="I284" s="49">
        <v>-2920</v>
      </c>
      <c r="J284" s="49">
        <v>69568</v>
      </c>
      <c r="K284" s="49">
        <v>-59479</v>
      </c>
      <c r="L284" s="63">
        <v>-112312</v>
      </c>
      <c r="M284" s="69">
        <v>1488</v>
      </c>
    </row>
    <row r="285" spans="1:13" ht="16.5" customHeight="1" x14ac:dyDescent="0.25">
      <c r="A285" s="47">
        <v>7405</v>
      </c>
      <c r="B285" s="53" t="s">
        <v>267</v>
      </c>
      <c r="C285" s="77">
        <f t="shared" si="90"/>
        <v>41818</v>
      </c>
      <c r="D285" s="72">
        <f t="shared" si="86"/>
        <v>0</v>
      </c>
      <c r="E285" s="49">
        <f>IFERROR(VLOOKUP(B285,[2]Subs!$B$21:$E$256,3,0),0)</f>
        <v>0</v>
      </c>
      <c r="F285" s="63">
        <f>IFERROR(VLOOKUP(B285,[2]Subs!$B$21:$E$256,4,0),0)</f>
        <v>0</v>
      </c>
      <c r="G285" s="81">
        <v>52940</v>
      </c>
      <c r="H285" s="72">
        <f t="shared" si="89"/>
        <v>-11122</v>
      </c>
      <c r="I285" s="49">
        <v>-237</v>
      </c>
      <c r="J285" s="49">
        <v>-3572</v>
      </c>
      <c r="K285" s="49">
        <v>-3210</v>
      </c>
      <c r="L285" s="63">
        <v>-4103</v>
      </c>
      <c r="M285" s="69">
        <v>0</v>
      </c>
    </row>
    <row r="286" spans="1:13" ht="16.5" customHeight="1" x14ac:dyDescent="0.25">
      <c r="A286" s="47">
        <v>7406</v>
      </c>
      <c r="B286" s="53" t="s">
        <v>268</v>
      </c>
      <c r="C286" s="77">
        <f t="shared" si="90"/>
        <v>20231</v>
      </c>
      <c r="D286" s="72">
        <f t="shared" si="86"/>
        <v>0</v>
      </c>
      <c r="E286" s="49">
        <f>IFERROR(VLOOKUP(B286,[2]Subs!$B$21:$E$256,3,0),0)</f>
        <v>0</v>
      </c>
      <c r="F286" s="63">
        <f>IFERROR(VLOOKUP(B286,[2]Subs!$B$21:$E$256,4,0),0)</f>
        <v>0</v>
      </c>
      <c r="G286" s="81">
        <v>24991</v>
      </c>
      <c r="H286" s="72">
        <f t="shared" si="89"/>
        <v>-4760</v>
      </c>
      <c r="I286" s="49">
        <v>-95</v>
      </c>
      <c r="J286" s="49">
        <v>-2016</v>
      </c>
      <c r="K286" s="49">
        <v>-1503</v>
      </c>
      <c r="L286" s="63">
        <v>-1146</v>
      </c>
      <c r="M286" s="69">
        <v>0</v>
      </c>
    </row>
    <row r="287" spans="1:13" ht="16.5" customHeight="1" x14ac:dyDescent="0.25">
      <c r="A287" s="47">
        <v>7407</v>
      </c>
      <c r="B287" s="53" t="s">
        <v>269</v>
      </c>
      <c r="C287" s="77">
        <f t="shared" si="90"/>
        <v>39845</v>
      </c>
      <c r="D287" s="72">
        <f t="shared" si="86"/>
        <v>0</v>
      </c>
      <c r="E287" s="49">
        <f>IFERROR(VLOOKUP(B287,[2]Subs!$B$21:$E$256,3,0),0)</f>
        <v>0</v>
      </c>
      <c r="F287" s="63">
        <f>IFERROR(VLOOKUP(B287,[2]Subs!$B$21:$E$256,4,0),0)</f>
        <v>0</v>
      </c>
      <c r="G287" s="81">
        <v>41750</v>
      </c>
      <c r="H287" s="72">
        <f t="shared" si="89"/>
        <v>-1905</v>
      </c>
      <c r="I287" s="49">
        <v>-142</v>
      </c>
      <c r="J287" s="49">
        <v>-302</v>
      </c>
      <c r="K287" s="49">
        <v>-316</v>
      </c>
      <c r="L287" s="63">
        <v>-1145</v>
      </c>
      <c r="M287" s="69">
        <v>0</v>
      </c>
    </row>
    <row r="288" spans="1:13" ht="16.5" customHeight="1" x14ac:dyDescent="0.25">
      <c r="A288" s="47">
        <v>7408</v>
      </c>
      <c r="B288" s="53" t="s">
        <v>270</v>
      </c>
      <c r="C288" s="77">
        <f t="shared" si="90"/>
        <v>118661</v>
      </c>
      <c r="D288" s="72">
        <f t="shared" si="86"/>
        <v>12619</v>
      </c>
      <c r="E288" s="49">
        <f>IFERROR(VLOOKUP(B288,[2]Subs!$B$21:$E$256,3,0),0)</f>
        <v>0</v>
      </c>
      <c r="F288" s="63">
        <f>IFERROR(VLOOKUP(B288,[2]Subs!$B$21:$E$256,4,0),0)</f>
        <v>12619</v>
      </c>
      <c r="G288" s="81">
        <v>82648</v>
      </c>
      <c r="H288" s="72">
        <f t="shared" si="89"/>
        <v>23394</v>
      </c>
      <c r="I288" s="49">
        <v>270</v>
      </c>
      <c r="J288" s="49">
        <v>58941</v>
      </c>
      <c r="K288" s="49">
        <v>-12573</v>
      </c>
      <c r="L288" s="63">
        <v>-23244</v>
      </c>
      <c r="M288" s="69">
        <v>0</v>
      </c>
    </row>
    <row r="289" spans="1:13" ht="16.5" customHeight="1" x14ac:dyDescent="0.25">
      <c r="A289" s="47">
        <v>7409</v>
      </c>
      <c r="B289" s="53" t="s">
        <v>271</v>
      </c>
      <c r="C289" s="77">
        <f t="shared" si="90"/>
        <v>247628</v>
      </c>
      <c r="D289" s="72">
        <f t="shared" si="86"/>
        <v>-1837</v>
      </c>
      <c r="E289" s="49">
        <f>IFERROR(VLOOKUP(B289,[2]Subs!$B$21:$E$256,3,0),0)</f>
        <v>-1837</v>
      </c>
      <c r="F289" s="63">
        <f>IFERROR(VLOOKUP(B289,[2]Subs!$B$21:$E$256,4,0),0)</f>
        <v>0</v>
      </c>
      <c r="G289" s="81">
        <v>249984</v>
      </c>
      <c r="H289" s="72">
        <f t="shared" si="89"/>
        <v>-619</v>
      </c>
      <c r="I289" s="49">
        <v>-925</v>
      </c>
      <c r="J289" s="49">
        <v>-4681</v>
      </c>
      <c r="K289" s="49">
        <v>-4815</v>
      </c>
      <c r="L289" s="63">
        <v>9802</v>
      </c>
      <c r="M289" s="69">
        <v>100</v>
      </c>
    </row>
    <row r="290" spans="1:13" ht="16.5" customHeight="1" x14ac:dyDescent="0.25">
      <c r="A290" s="47">
        <v>7410</v>
      </c>
      <c r="B290" s="53" t="s">
        <v>272</v>
      </c>
      <c r="C290" s="77">
        <f t="shared" si="90"/>
        <v>1124260</v>
      </c>
      <c r="D290" s="72">
        <f t="shared" si="86"/>
        <v>298855</v>
      </c>
      <c r="E290" s="49">
        <f>IFERROR(VLOOKUP(B290,[2]Subs!$B$21:$E$256,3,0),0)</f>
        <v>168640</v>
      </c>
      <c r="F290" s="63">
        <f>IFERROR(VLOOKUP(B290,[2]Subs!$B$21:$E$256,4,0),0)</f>
        <v>130215</v>
      </c>
      <c r="G290" s="81">
        <v>318273</v>
      </c>
      <c r="H290" s="72">
        <f t="shared" si="89"/>
        <v>477593</v>
      </c>
      <c r="I290" s="49">
        <v>23226</v>
      </c>
      <c r="J290" s="49">
        <v>404489</v>
      </c>
      <c r="K290" s="49">
        <v>264336</v>
      </c>
      <c r="L290" s="63">
        <v>-214458</v>
      </c>
      <c r="M290" s="69">
        <v>29539</v>
      </c>
    </row>
    <row r="291" spans="1:13" ht="16.5" customHeight="1" x14ac:dyDescent="0.25">
      <c r="A291" s="47">
        <v>7411</v>
      </c>
      <c r="B291" s="53" t="s">
        <v>273</v>
      </c>
      <c r="C291" s="77">
        <f t="shared" si="90"/>
        <v>122421</v>
      </c>
      <c r="D291" s="72">
        <f t="shared" si="86"/>
        <v>0</v>
      </c>
      <c r="E291" s="49">
        <f>IFERROR(VLOOKUP(B291,[2]Subs!$B$21:$E$256,3,0),0)</f>
        <v>0</v>
      </c>
      <c r="F291" s="63">
        <f>IFERROR(VLOOKUP(B291,[2]Subs!$B$21:$E$256,4,0),0)</f>
        <v>0</v>
      </c>
      <c r="G291" s="81">
        <v>122421</v>
      </c>
      <c r="H291" s="72">
        <f t="shared" si="89"/>
        <v>0</v>
      </c>
      <c r="I291" s="49">
        <v>0</v>
      </c>
      <c r="J291" s="49">
        <v>0</v>
      </c>
      <c r="K291" s="49">
        <v>0</v>
      </c>
      <c r="L291" s="63">
        <v>0</v>
      </c>
      <c r="M291" s="69">
        <v>0</v>
      </c>
    </row>
    <row r="292" spans="1:13" ht="16.5" customHeight="1" x14ac:dyDescent="0.25">
      <c r="A292" s="47"/>
      <c r="B292" s="53"/>
      <c r="C292" s="66">
        <f t="shared" ref="C292:G292" si="91">SUM(C281:C291)</f>
        <v>2378103</v>
      </c>
      <c r="D292" s="73">
        <f t="shared" si="91"/>
        <v>508842</v>
      </c>
      <c r="E292" s="50">
        <f>SUM(E281:E291)</f>
        <v>368250</v>
      </c>
      <c r="F292" s="64">
        <f>SUM(F281:F291)</f>
        <v>140592</v>
      </c>
      <c r="G292" s="82">
        <f t="shared" si="91"/>
        <v>1478405</v>
      </c>
      <c r="H292" s="73">
        <f t="shared" ref="H292" si="92">SUM(H281:H291)</f>
        <v>359689</v>
      </c>
      <c r="I292" s="50">
        <v>18024</v>
      </c>
      <c r="J292" s="50">
        <v>510639</v>
      </c>
      <c r="K292" s="50">
        <v>167233</v>
      </c>
      <c r="L292" s="64">
        <v>-336207</v>
      </c>
      <c r="M292" s="121">
        <f>SUM(M281:M291)</f>
        <v>31167</v>
      </c>
    </row>
    <row r="293" spans="1:13" ht="16.5" customHeight="1" x14ac:dyDescent="0.3">
      <c r="A293" s="53"/>
      <c r="B293" s="52" t="s">
        <v>274</v>
      </c>
      <c r="C293" s="78"/>
      <c r="D293" s="75"/>
      <c r="E293" s="49">
        <f>IFERROR(VLOOKUP(B293,[2]Subs!$B$21:$E$256,3,0),0)</f>
        <v>0</v>
      </c>
      <c r="F293" s="63">
        <f>IFERROR(VLOOKUP(B293,[2]Subs!$B$21:$E$256,4,0),0)</f>
        <v>0</v>
      </c>
      <c r="G293" s="83"/>
      <c r="H293" s="72">
        <f t="shared" ref="H293:H298" si="93">+I293+J293+K293+L293</f>
        <v>0</v>
      </c>
      <c r="I293" s="46">
        <v>0</v>
      </c>
      <c r="J293" s="49">
        <v>0</v>
      </c>
      <c r="K293" s="49">
        <v>0</v>
      </c>
      <c r="L293" s="63">
        <v>0</v>
      </c>
      <c r="M293" s="70"/>
    </row>
    <row r="294" spans="1:13" ht="16.5" customHeight="1" x14ac:dyDescent="0.25">
      <c r="A294" s="47">
        <v>7501</v>
      </c>
      <c r="B294" s="53" t="s">
        <v>275</v>
      </c>
      <c r="C294" s="77">
        <f>+D294+G294+H294+M294</f>
        <v>58054</v>
      </c>
      <c r="D294" s="72">
        <f t="shared" si="86"/>
        <v>-2567</v>
      </c>
      <c r="E294" s="49">
        <f>IFERROR(VLOOKUP(B294,[2]Subs!$B$21:$E$256,3,0),0)</f>
        <v>0</v>
      </c>
      <c r="F294" s="63">
        <f>IFERROR(VLOOKUP(B294,[2]Subs!$B$21:$E$256,4,0),0)</f>
        <v>-2567</v>
      </c>
      <c r="G294" s="81">
        <v>65039</v>
      </c>
      <c r="H294" s="72">
        <f t="shared" si="93"/>
        <v>-4418</v>
      </c>
      <c r="I294" s="49">
        <v>-119</v>
      </c>
      <c r="J294" s="49">
        <v>-1094</v>
      </c>
      <c r="K294" s="49">
        <v>-850</v>
      </c>
      <c r="L294" s="63">
        <v>-2355</v>
      </c>
      <c r="M294" s="69">
        <v>0</v>
      </c>
    </row>
    <row r="295" spans="1:13" ht="16.5" customHeight="1" x14ac:dyDescent="0.25">
      <c r="A295" s="47">
        <v>7502</v>
      </c>
      <c r="B295" s="53" t="s">
        <v>276</v>
      </c>
      <c r="C295" s="77">
        <f>+D295+G295+H295+M295</f>
        <v>383121</v>
      </c>
      <c r="D295" s="72">
        <f t="shared" si="86"/>
        <v>75</v>
      </c>
      <c r="E295" s="49">
        <f>IFERROR(VLOOKUP(B295,[2]Subs!$B$21:$E$256,3,0),0)</f>
        <v>0</v>
      </c>
      <c r="F295" s="63">
        <f>IFERROR(VLOOKUP(B295,[2]Subs!$B$21:$E$256,4,0),0)</f>
        <v>75</v>
      </c>
      <c r="G295" s="81">
        <v>406225</v>
      </c>
      <c r="H295" s="72">
        <f t="shared" si="93"/>
        <v>-23259</v>
      </c>
      <c r="I295" s="49">
        <v>373</v>
      </c>
      <c r="J295" s="49">
        <v>-5658</v>
      </c>
      <c r="K295" s="49">
        <v>-5498</v>
      </c>
      <c r="L295" s="63">
        <v>-12476</v>
      </c>
      <c r="M295" s="69">
        <v>80</v>
      </c>
    </row>
    <row r="296" spans="1:13" ht="16.5" customHeight="1" x14ac:dyDescent="0.25">
      <c r="A296" s="47">
        <v>7503</v>
      </c>
      <c r="B296" s="53" t="s">
        <v>277</v>
      </c>
      <c r="C296" s="77">
        <f>+D296+G296+H296+M296</f>
        <v>42157</v>
      </c>
      <c r="D296" s="72">
        <f t="shared" si="86"/>
        <v>0</v>
      </c>
      <c r="E296" s="49">
        <f>IFERROR(VLOOKUP(B296,[2]Subs!$B$21:$E$256,3,0),0)</f>
        <v>0</v>
      </c>
      <c r="F296" s="63">
        <f>IFERROR(VLOOKUP(B296,[2]Subs!$B$21:$E$256,4,0),0)</f>
        <v>0</v>
      </c>
      <c r="G296" s="81">
        <v>11995</v>
      </c>
      <c r="H296" s="72">
        <f t="shared" si="93"/>
        <v>30162</v>
      </c>
      <c r="I296" s="49">
        <v>-891</v>
      </c>
      <c r="J296" s="49">
        <v>12987</v>
      </c>
      <c r="K296" s="49">
        <v>-2748</v>
      </c>
      <c r="L296" s="63">
        <v>20814</v>
      </c>
      <c r="M296" s="69">
        <v>0</v>
      </c>
    </row>
    <row r="297" spans="1:13" ht="16.5" customHeight="1" x14ac:dyDescent="0.25">
      <c r="A297" s="47">
        <v>7504</v>
      </c>
      <c r="B297" s="53" t="s">
        <v>278</v>
      </c>
      <c r="C297" s="77">
        <f>+D297+G297+H297+M297</f>
        <v>382626</v>
      </c>
      <c r="D297" s="72">
        <f t="shared" si="86"/>
        <v>25746</v>
      </c>
      <c r="E297" s="49">
        <f>IFERROR(VLOOKUP(B297,[2]Subs!$B$21:$E$256,3,0),0)</f>
        <v>25746</v>
      </c>
      <c r="F297" s="63">
        <f>IFERROR(VLOOKUP(B297,[2]Subs!$B$21:$E$256,4,0),0)</f>
        <v>0</v>
      </c>
      <c r="G297" s="81">
        <v>271992</v>
      </c>
      <c r="H297" s="72">
        <f t="shared" si="93"/>
        <v>84788</v>
      </c>
      <c r="I297" s="49">
        <v>-2868</v>
      </c>
      <c r="J297" s="49">
        <v>3231</v>
      </c>
      <c r="K297" s="49">
        <v>-24499</v>
      </c>
      <c r="L297" s="63">
        <v>108924</v>
      </c>
      <c r="M297" s="69">
        <v>100</v>
      </c>
    </row>
    <row r="298" spans="1:13" ht="16.5" customHeight="1" x14ac:dyDescent="0.25">
      <c r="A298" s="47">
        <v>7505</v>
      </c>
      <c r="B298" s="53" t="s">
        <v>279</v>
      </c>
      <c r="C298" s="77">
        <f>+D298+G298+H298+M298</f>
        <v>1279718</v>
      </c>
      <c r="D298" s="72">
        <f t="shared" si="86"/>
        <v>190545</v>
      </c>
      <c r="E298" s="49">
        <f>IFERROR(VLOOKUP(B298,[2]Subs!$B$21:$E$256,3,0),0)</f>
        <v>190545</v>
      </c>
      <c r="F298" s="63">
        <f>IFERROR(VLOOKUP(B298,[2]Subs!$B$21:$E$256,4,0),0)</f>
        <v>0</v>
      </c>
      <c r="G298" s="81">
        <v>348748</v>
      </c>
      <c r="H298" s="72">
        <f t="shared" si="93"/>
        <v>720385</v>
      </c>
      <c r="I298" s="49">
        <v>-3438</v>
      </c>
      <c r="J298" s="49">
        <v>237139</v>
      </c>
      <c r="K298" s="49">
        <v>305277</v>
      </c>
      <c r="L298" s="63">
        <v>181407</v>
      </c>
      <c r="M298" s="69">
        <v>20040</v>
      </c>
    </row>
    <row r="299" spans="1:13" ht="16.5" customHeight="1" x14ac:dyDescent="0.25">
      <c r="A299" s="47"/>
      <c r="B299" s="53"/>
      <c r="C299" s="66">
        <f t="shared" ref="C299:G299" si="94">SUM(C294:C298)</f>
        <v>2145676</v>
      </c>
      <c r="D299" s="73">
        <f t="shared" si="94"/>
        <v>213799</v>
      </c>
      <c r="E299" s="50">
        <f>SUM(E294:E298)</f>
        <v>216291</v>
      </c>
      <c r="F299" s="64">
        <f>SUM(F294:F298)</f>
        <v>-2492</v>
      </c>
      <c r="G299" s="82">
        <f t="shared" si="94"/>
        <v>1103999</v>
      </c>
      <c r="H299" s="73">
        <f t="shared" ref="H299" si="95">SUM(H294:H298)</f>
        <v>807658</v>
      </c>
      <c r="I299" s="50">
        <v>-6943</v>
      </c>
      <c r="J299" s="50">
        <v>246605</v>
      </c>
      <c r="K299" s="50">
        <v>271682</v>
      </c>
      <c r="L299" s="64">
        <v>296314</v>
      </c>
      <c r="M299" s="121">
        <f>SUM(M294:M298)</f>
        <v>20220</v>
      </c>
    </row>
    <row r="300" spans="1:13" ht="16.5" customHeight="1" x14ac:dyDescent="0.3">
      <c r="A300" s="53"/>
      <c r="B300" s="52" t="s">
        <v>280</v>
      </c>
      <c r="C300" s="78"/>
      <c r="D300" s="75"/>
      <c r="E300" s="49">
        <f>IFERROR(VLOOKUP(B300,[2]Subs!$B$21:$E$256,3,0),0)</f>
        <v>0</v>
      </c>
      <c r="F300" s="63">
        <f>IFERROR(VLOOKUP(B300,[2]Subs!$B$21:$E$256,4,0),0)</f>
        <v>0</v>
      </c>
      <c r="G300" s="83"/>
      <c r="H300" s="72">
        <f t="shared" ref="H300:H311" si="96">+I300+J300+K300+L300</f>
        <v>0</v>
      </c>
      <c r="I300" s="46">
        <v>0</v>
      </c>
      <c r="J300" s="49">
        <v>0</v>
      </c>
      <c r="K300" s="49">
        <v>0</v>
      </c>
      <c r="L300" s="63">
        <v>0</v>
      </c>
      <c r="M300" s="70"/>
    </row>
    <row r="301" spans="1:13" ht="16.5" customHeight="1" x14ac:dyDescent="0.25">
      <c r="A301" s="47">
        <v>7601</v>
      </c>
      <c r="B301" s="53" t="s">
        <v>281</v>
      </c>
      <c r="C301" s="77">
        <f t="shared" ref="C301:C311" si="97">+D301+G301+H301+M301</f>
        <v>194640</v>
      </c>
      <c r="D301" s="72">
        <f t="shared" si="86"/>
        <v>-68859</v>
      </c>
      <c r="E301" s="49">
        <f>IFERROR(VLOOKUP(B301,[2]Subs!$B$21:$E$256,3,0),0)</f>
        <v>-68859</v>
      </c>
      <c r="F301" s="63">
        <f>IFERROR(VLOOKUP(B301,[2]Subs!$B$21:$E$256,4,0),0)</f>
        <v>0</v>
      </c>
      <c r="G301" s="81">
        <v>213264</v>
      </c>
      <c r="H301" s="72">
        <f t="shared" si="96"/>
        <v>50085</v>
      </c>
      <c r="I301" s="49">
        <v>-3133</v>
      </c>
      <c r="J301" s="49">
        <v>-2459</v>
      </c>
      <c r="K301" s="49">
        <v>32340</v>
      </c>
      <c r="L301" s="63">
        <v>23337</v>
      </c>
      <c r="M301" s="69">
        <v>150</v>
      </c>
    </row>
    <row r="302" spans="1:13" ht="16.5" customHeight="1" x14ac:dyDescent="0.25">
      <c r="A302" s="47">
        <v>7602</v>
      </c>
      <c r="B302" s="53" t="s">
        <v>282</v>
      </c>
      <c r="C302" s="77">
        <f t="shared" si="97"/>
        <v>119498</v>
      </c>
      <c r="D302" s="72">
        <f t="shared" si="86"/>
        <v>35206</v>
      </c>
      <c r="E302" s="49">
        <f>IFERROR(VLOOKUP(B302,[2]Subs!$B$21:$E$256,3,0),0)</f>
        <v>3814</v>
      </c>
      <c r="F302" s="63">
        <f>IFERROR(VLOOKUP(B302,[2]Subs!$B$21:$E$256,4,0),0)</f>
        <v>31392</v>
      </c>
      <c r="G302" s="81">
        <v>73099</v>
      </c>
      <c r="H302" s="72">
        <f t="shared" si="96"/>
        <v>11193</v>
      </c>
      <c r="I302" s="49">
        <v>-882</v>
      </c>
      <c r="J302" s="49">
        <v>1830</v>
      </c>
      <c r="K302" s="49">
        <v>11432</v>
      </c>
      <c r="L302" s="63">
        <v>-1187</v>
      </c>
      <c r="M302" s="69">
        <v>0</v>
      </c>
    </row>
    <row r="303" spans="1:13" ht="16.5" customHeight="1" x14ac:dyDescent="0.25">
      <c r="A303" s="47">
        <v>7603</v>
      </c>
      <c r="B303" s="53" t="s">
        <v>283</v>
      </c>
      <c r="C303" s="77">
        <f t="shared" si="97"/>
        <v>79073</v>
      </c>
      <c r="D303" s="72">
        <f t="shared" si="86"/>
        <v>41909</v>
      </c>
      <c r="E303" s="49">
        <f>IFERROR(VLOOKUP(B303,[2]Subs!$B$21:$E$256,3,0),0)</f>
        <v>0</v>
      </c>
      <c r="F303" s="63">
        <f>IFERROR(VLOOKUP(B303,[2]Subs!$B$21:$E$256,4,0),0)</f>
        <v>41909</v>
      </c>
      <c r="G303" s="81">
        <v>67818</v>
      </c>
      <c r="H303" s="72">
        <f t="shared" si="96"/>
        <v>-30654</v>
      </c>
      <c r="I303" s="49">
        <v>-534</v>
      </c>
      <c r="J303" s="49">
        <v>-8781</v>
      </c>
      <c r="K303" s="49">
        <v>-8151</v>
      </c>
      <c r="L303" s="63">
        <v>-13188</v>
      </c>
      <c r="M303" s="69">
        <v>0</v>
      </c>
    </row>
    <row r="304" spans="1:13" ht="16.5" customHeight="1" x14ac:dyDescent="0.25">
      <c r="A304" s="54">
        <v>7604</v>
      </c>
      <c r="B304" s="55" t="s">
        <v>284</v>
      </c>
      <c r="C304" s="77">
        <f t="shared" si="97"/>
        <v>82357</v>
      </c>
      <c r="D304" s="72">
        <f t="shared" si="86"/>
        <v>2484</v>
      </c>
      <c r="E304" s="49">
        <f>IFERROR(VLOOKUP(B304,[2]Subs!$B$21:$E$256,3,0),0)</f>
        <v>0</v>
      </c>
      <c r="F304" s="63">
        <f>IFERROR(VLOOKUP(B304,[2]Subs!$B$21:$E$256,4,0),0)</f>
        <v>2484</v>
      </c>
      <c r="G304" s="81">
        <v>81954</v>
      </c>
      <c r="H304" s="72">
        <f t="shared" si="96"/>
        <v>-2081</v>
      </c>
      <c r="I304" s="49">
        <v>0</v>
      </c>
      <c r="J304" s="49">
        <v>-438</v>
      </c>
      <c r="K304" s="49">
        <v>-431</v>
      </c>
      <c r="L304" s="63">
        <v>-1212</v>
      </c>
      <c r="M304" s="69">
        <v>0</v>
      </c>
    </row>
    <row r="305" spans="1:13" ht="16.5" customHeight="1" x14ac:dyDescent="0.25">
      <c r="A305" s="47">
        <v>7605</v>
      </c>
      <c r="B305" s="53" t="s">
        <v>285</v>
      </c>
      <c r="C305" s="77">
        <f t="shared" si="97"/>
        <v>30603</v>
      </c>
      <c r="D305" s="72">
        <f t="shared" si="86"/>
        <v>0</v>
      </c>
      <c r="E305" s="49">
        <f>IFERROR(VLOOKUP(B305,[2]Subs!$B$21:$E$256,3,0),0)</f>
        <v>0</v>
      </c>
      <c r="F305" s="63">
        <f>IFERROR(VLOOKUP(B305,[2]Subs!$B$21:$E$256,4,0),0)</f>
        <v>0</v>
      </c>
      <c r="G305" s="81">
        <v>33393</v>
      </c>
      <c r="H305" s="72">
        <f t="shared" si="96"/>
        <v>-2790</v>
      </c>
      <c r="I305" s="49">
        <v>1709</v>
      </c>
      <c r="J305" s="49">
        <v>-4032</v>
      </c>
      <c r="K305" s="49">
        <v>-2586</v>
      </c>
      <c r="L305" s="63">
        <v>2119</v>
      </c>
      <c r="M305" s="69">
        <v>0</v>
      </c>
    </row>
    <row r="306" spans="1:13" ht="16.5" customHeight="1" x14ac:dyDescent="0.25">
      <c r="A306" s="47">
        <v>7606</v>
      </c>
      <c r="B306" s="53" t="s">
        <v>286</v>
      </c>
      <c r="C306" s="77">
        <f t="shared" si="97"/>
        <v>277689</v>
      </c>
      <c r="D306" s="72">
        <f t="shared" si="86"/>
        <v>107315</v>
      </c>
      <c r="E306" s="49">
        <f>IFERROR(VLOOKUP(B306,[2]Subs!$B$21:$E$256,3,0),0)</f>
        <v>10040</v>
      </c>
      <c r="F306" s="63">
        <f>IFERROR(VLOOKUP(B306,[2]Subs!$B$21:$E$256,4,0),0)</f>
        <v>97275</v>
      </c>
      <c r="G306" s="81">
        <v>178401</v>
      </c>
      <c r="H306" s="72">
        <f t="shared" si="96"/>
        <v>-29827</v>
      </c>
      <c r="I306" s="49">
        <v>-1944</v>
      </c>
      <c r="J306" s="49">
        <v>50635</v>
      </c>
      <c r="K306" s="49">
        <v>-29705</v>
      </c>
      <c r="L306" s="63">
        <v>-48813</v>
      </c>
      <c r="M306" s="69">
        <v>21800</v>
      </c>
    </row>
    <row r="307" spans="1:13" ht="16.5" customHeight="1" x14ac:dyDescent="0.25">
      <c r="A307" s="47">
        <v>7607</v>
      </c>
      <c r="B307" s="53" t="s">
        <v>287</v>
      </c>
      <c r="C307" s="77">
        <f t="shared" si="97"/>
        <v>26881</v>
      </c>
      <c r="D307" s="72">
        <f t="shared" si="86"/>
        <v>-2706</v>
      </c>
      <c r="E307" s="49">
        <f>IFERROR(VLOOKUP(B307,[2]Subs!$B$21:$E$256,3,0),0)</f>
        <v>-2706</v>
      </c>
      <c r="F307" s="63">
        <f>IFERROR(VLOOKUP(B307,[2]Subs!$B$21:$E$256,4,0),0)</f>
        <v>0</v>
      </c>
      <c r="G307" s="81">
        <v>32331</v>
      </c>
      <c r="H307" s="72">
        <f t="shared" si="96"/>
        <v>-2744</v>
      </c>
      <c r="I307" s="49">
        <v>-891</v>
      </c>
      <c r="J307" s="49">
        <v>5064</v>
      </c>
      <c r="K307" s="49">
        <v>-6480</v>
      </c>
      <c r="L307" s="63">
        <v>-437</v>
      </c>
      <c r="M307" s="69">
        <v>0</v>
      </c>
    </row>
    <row r="308" spans="1:13" ht="16.5" customHeight="1" x14ac:dyDescent="0.25">
      <c r="A308" s="47">
        <v>7608</v>
      </c>
      <c r="B308" s="53" t="s">
        <v>288</v>
      </c>
      <c r="C308" s="77">
        <f t="shared" si="97"/>
        <v>101753</v>
      </c>
      <c r="D308" s="72">
        <f t="shared" si="86"/>
        <v>-900</v>
      </c>
      <c r="E308" s="49">
        <f>IFERROR(VLOOKUP(B308,[2]Subs!$B$21:$E$256,3,0),0)</f>
        <v>0</v>
      </c>
      <c r="F308" s="63">
        <f>IFERROR(VLOOKUP(B308,[2]Subs!$B$21:$E$256,4,0),0)</f>
        <v>-900</v>
      </c>
      <c r="G308" s="81">
        <v>90205</v>
      </c>
      <c r="H308" s="72">
        <f t="shared" si="96"/>
        <v>12448</v>
      </c>
      <c r="I308" s="49">
        <v>-426</v>
      </c>
      <c r="J308" s="49">
        <v>-4299</v>
      </c>
      <c r="K308" s="49">
        <v>10795</v>
      </c>
      <c r="L308" s="63">
        <v>6378</v>
      </c>
      <c r="M308" s="69">
        <v>0</v>
      </c>
    </row>
    <row r="309" spans="1:13" ht="16.5" customHeight="1" x14ac:dyDescent="0.25">
      <c r="A309" s="47">
        <v>7609</v>
      </c>
      <c r="B309" s="53" t="s">
        <v>289</v>
      </c>
      <c r="C309" s="77">
        <f t="shared" si="97"/>
        <v>94895</v>
      </c>
      <c r="D309" s="72">
        <f t="shared" si="86"/>
        <v>7737</v>
      </c>
      <c r="E309" s="49">
        <f>IFERROR(VLOOKUP(B309,[2]Subs!$B$21:$E$256,3,0),0)</f>
        <v>0</v>
      </c>
      <c r="F309" s="63">
        <f>IFERROR(VLOOKUP(B309,[2]Subs!$B$21:$E$256,4,0),0)</f>
        <v>7737</v>
      </c>
      <c r="G309" s="81">
        <v>76888</v>
      </c>
      <c r="H309" s="72">
        <f t="shared" si="96"/>
        <v>10270</v>
      </c>
      <c r="I309" s="49">
        <v>-735</v>
      </c>
      <c r="J309" s="49">
        <v>-294</v>
      </c>
      <c r="K309" s="49">
        <v>5221</v>
      </c>
      <c r="L309" s="63">
        <v>6078</v>
      </c>
      <c r="M309" s="69">
        <v>0</v>
      </c>
    </row>
    <row r="310" spans="1:13" ht="16.5" customHeight="1" x14ac:dyDescent="0.25">
      <c r="A310" s="47">
        <v>7610</v>
      </c>
      <c r="B310" s="53" t="s">
        <v>290</v>
      </c>
      <c r="C310" s="77">
        <f t="shared" si="97"/>
        <v>203046</v>
      </c>
      <c r="D310" s="72">
        <f t="shared" si="86"/>
        <v>35315</v>
      </c>
      <c r="E310" s="49">
        <f>IFERROR(VLOOKUP(B310,[2]Subs!$B$21:$E$256,3,0),0)</f>
        <v>22161</v>
      </c>
      <c r="F310" s="63">
        <f>IFERROR(VLOOKUP(B310,[2]Subs!$B$21:$E$256,4,0),0)</f>
        <v>13154</v>
      </c>
      <c r="G310" s="81">
        <v>195597</v>
      </c>
      <c r="H310" s="72">
        <f t="shared" si="96"/>
        <v>-28016</v>
      </c>
      <c r="I310" s="49">
        <v>1660</v>
      </c>
      <c r="J310" s="49">
        <v>13505</v>
      </c>
      <c r="K310" s="49">
        <v>-4135</v>
      </c>
      <c r="L310" s="63">
        <v>-39046</v>
      </c>
      <c r="M310" s="69">
        <v>150</v>
      </c>
    </row>
    <row r="311" spans="1:13" ht="16.5" customHeight="1" x14ac:dyDescent="0.25">
      <c r="A311" s="47">
        <v>7611</v>
      </c>
      <c r="B311" s="53" t="s">
        <v>291</v>
      </c>
      <c r="C311" s="77">
        <f t="shared" si="97"/>
        <v>1235208</v>
      </c>
      <c r="D311" s="72">
        <f t="shared" si="86"/>
        <v>294789</v>
      </c>
      <c r="E311" s="49">
        <f>IFERROR(VLOOKUP(B311,[2]Subs!$B$21:$E$256,3,0),0)</f>
        <v>294789</v>
      </c>
      <c r="F311" s="63">
        <f>IFERROR(VLOOKUP(B311,[2]Subs!$B$21:$E$256,4,0),0)</f>
        <v>0</v>
      </c>
      <c r="G311" s="81">
        <v>431291</v>
      </c>
      <c r="H311" s="72">
        <f t="shared" si="96"/>
        <v>462288</v>
      </c>
      <c r="I311" s="49">
        <v>9412</v>
      </c>
      <c r="J311" s="49">
        <v>370902</v>
      </c>
      <c r="K311" s="49">
        <v>259026</v>
      </c>
      <c r="L311" s="63">
        <v>-177052</v>
      </c>
      <c r="M311" s="69">
        <v>46840</v>
      </c>
    </row>
    <row r="312" spans="1:13" ht="16.5" customHeight="1" x14ac:dyDescent="0.25">
      <c r="A312" s="47"/>
      <c r="B312" s="53"/>
      <c r="C312" s="66">
        <f t="shared" ref="C312:G312" si="98">SUM(C301:C311)</f>
        <v>2445643</v>
      </c>
      <c r="D312" s="73">
        <f t="shared" si="98"/>
        <v>452290</v>
      </c>
      <c r="E312" s="50">
        <f>SUM(E301:E311)</f>
        <v>259239</v>
      </c>
      <c r="F312" s="64">
        <f>SUM(F301:F311)</f>
        <v>193051</v>
      </c>
      <c r="G312" s="82">
        <f t="shared" si="98"/>
        <v>1474241</v>
      </c>
      <c r="H312" s="73">
        <f t="shared" ref="H312" si="99">SUM(H301:H311)</f>
        <v>450172</v>
      </c>
      <c r="I312" s="50">
        <v>4236</v>
      </c>
      <c r="J312" s="50">
        <v>421633</v>
      </c>
      <c r="K312" s="50">
        <v>267326</v>
      </c>
      <c r="L312" s="64">
        <v>-243023</v>
      </c>
      <c r="M312" s="121">
        <f>SUM(M301:M311)</f>
        <v>68940</v>
      </c>
    </row>
    <row r="313" spans="1:13" ht="16.5" customHeight="1" x14ac:dyDescent="0.3">
      <c r="A313" s="53"/>
      <c r="B313" s="52" t="s">
        <v>292</v>
      </c>
      <c r="C313" s="78"/>
      <c r="D313" s="75"/>
      <c r="E313" s="49">
        <f>IFERROR(VLOOKUP(B313,[2]Subs!$B$21:$E$256,3,0),0)</f>
        <v>0</v>
      </c>
      <c r="F313" s="63">
        <f>IFERROR(VLOOKUP(B313,[2]Subs!$B$21:$E$256,4,0),0)</f>
        <v>0</v>
      </c>
      <c r="G313" s="83"/>
      <c r="H313" s="72">
        <f t="shared" ref="H313:H323" si="100">+I313+J313+K313+L313</f>
        <v>0</v>
      </c>
      <c r="I313" s="46">
        <v>0</v>
      </c>
      <c r="J313" s="49">
        <v>0</v>
      </c>
      <c r="K313" s="49">
        <v>0</v>
      </c>
      <c r="L313" s="63">
        <v>0</v>
      </c>
      <c r="M313" s="70"/>
    </row>
    <row r="314" spans="1:13" ht="16.5" customHeight="1" x14ac:dyDescent="0.25">
      <c r="A314" s="47">
        <v>7701</v>
      </c>
      <c r="B314" s="53" t="s">
        <v>293</v>
      </c>
      <c r="C314" s="77">
        <f t="shared" ref="C314:C323" si="101">+D314+G314+H314+M314</f>
        <v>40946</v>
      </c>
      <c r="D314" s="72">
        <f t="shared" si="86"/>
        <v>0</v>
      </c>
      <c r="E314" s="49">
        <f>IFERROR(VLOOKUP(B314,[2]Subs!$B$21:$E$256,3,0),0)</f>
        <v>0</v>
      </c>
      <c r="F314" s="63">
        <f>IFERROR(VLOOKUP(B314,[2]Subs!$B$21:$E$256,4,0),0)</f>
        <v>0</v>
      </c>
      <c r="G314" s="81">
        <v>53902</v>
      </c>
      <c r="H314" s="72">
        <f t="shared" si="100"/>
        <v>-12956</v>
      </c>
      <c r="I314" s="49">
        <v>252</v>
      </c>
      <c r="J314" s="49">
        <v>-3052</v>
      </c>
      <c r="K314" s="49">
        <v>-2503</v>
      </c>
      <c r="L314" s="63">
        <v>-7653</v>
      </c>
      <c r="M314" s="69">
        <v>0</v>
      </c>
    </row>
    <row r="315" spans="1:13" ht="16.5" customHeight="1" x14ac:dyDescent="0.25">
      <c r="A315" s="47">
        <v>7702</v>
      </c>
      <c r="B315" s="53" t="s">
        <v>294</v>
      </c>
      <c r="C315" s="77">
        <f t="shared" si="101"/>
        <v>45911</v>
      </c>
      <c r="D315" s="72">
        <f t="shared" si="86"/>
        <v>0</v>
      </c>
      <c r="E315" s="49">
        <f>IFERROR(VLOOKUP(B315,[2]Subs!$B$21:$E$256,3,0),0)</f>
        <v>0</v>
      </c>
      <c r="F315" s="63">
        <f>IFERROR(VLOOKUP(B315,[2]Subs!$B$21:$E$256,4,0),0)</f>
        <v>0</v>
      </c>
      <c r="G315" s="81">
        <v>51463</v>
      </c>
      <c r="H315" s="72">
        <f t="shared" si="100"/>
        <v>-5552</v>
      </c>
      <c r="I315" s="49">
        <v>168</v>
      </c>
      <c r="J315" s="49">
        <v>-1580</v>
      </c>
      <c r="K315" s="49">
        <v>-883</v>
      </c>
      <c r="L315" s="63">
        <v>-3257</v>
      </c>
      <c r="M315" s="69">
        <v>0</v>
      </c>
    </row>
    <row r="316" spans="1:13" ht="16.5" customHeight="1" x14ac:dyDescent="0.25">
      <c r="A316" s="47">
        <v>7703</v>
      </c>
      <c r="B316" s="53" t="s">
        <v>295</v>
      </c>
      <c r="C316" s="77">
        <f t="shared" si="101"/>
        <v>105827</v>
      </c>
      <c r="D316" s="72">
        <f t="shared" si="86"/>
        <v>0</v>
      </c>
      <c r="E316" s="49">
        <f>IFERROR(VLOOKUP(B316,[2]Subs!$B$21:$E$256,3,0),0)</f>
        <v>0</v>
      </c>
      <c r="F316" s="63">
        <f>IFERROR(VLOOKUP(B316,[2]Subs!$B$21:$E$256,4,0),0)</f>
        <v>0</v>
      </c>
      <c r="G316" s="81">
        <v>115492</v>
      </c>
      <c r="H316" s="72">
        <f t="shared" si="100"/>
        <v>-9665</v>
      </c>
      <c r="I316" s="49">
        <v>-178</v>
      </c>
      <c r="J316" s="49">
        <v>-3310</v>
      </c>
      <c r="K316" s="49">
        <v>-2190</v>
      </c>
      <c r="L316" s="63">
        <v>-3987</v>
      </c>
      <c r="M316" s="69">
        <v>0</v>
      </c>
    </row>
    <row r="317" spans="1:13" ht="16.5" customHeight="1" x14ac:dyDescent="0.25">
      <c r="A317" s="47">
        <v>7704</v>
      </c>
      <c r="B317" s="53" t="s">
        <v>296</v>
      </c>
      <c r="C317" s="77">
        <f t="shared" si="101"/>
        <v>38815</v>
      </c>
      <c r="D317" s="72">
        <f t="shared" si="86"/>
        <v>0</v>
      </c>
      <c r="E317" s="49">
        <f>IFERROR(VLOOKUP(B317,[2]Subs!$B$21:$E$256,3,0),0)</f>
        <v>0</v>
      </c>
      <c r="F317" s="63">
        <f>IFERROR(VLOOKUP(B317,[2]Subs!$B$21:$E$256,4,0),0)</f>
        <v>0</v>
      </c>
      <c r="G317" s="81">
        <v>50249</v>
      </c>
      <c r="H317" s="72">
        <f t="shared" si="100"/>
        <v>-11434</v>
      </c>
      <c r="I317" s="49">
        <v>1125</v>
      </c>
      <c r="J317" s="49">
        <v>-4196</v>
      </c>
      <c r="K317" s="49">
        <v>-2501</v>
      </c>
      <c r="L317" s="63">
        <v>-5862</v>
      </c>
      <c r="M317" s="69">
        <v>0</v>
      </c>
    </row>
    <row r="318" spans="1:13" ht="16.5" customHeight="1" x14ac:dyDescent="0.25">
      <c r="A318" s="47">
        <v>7705</v>
      </c>
      <c r="B318" s="53" t="s">
        <v>297</v>
      </c>
      <c r="C318" s="77">
        <f t="shared" si="101"/>
        <v>19383</v>
      </c>
      <c r="D318" s="72">
        <f t="shared" si="86"/>
        <v>0</v>
      </c>
      <c r="E318" s="49">
        <f>IFERROR(VLOOKUP(B318,[2]Subs!$B$21:$E$256,3,0),0)</f>
        <v>0</v>
      </c>
      <c r="F318" s="63">
        <f>IFERROR(VLOOKUP(B318,[2]Subs!$B$21:$E$256,4,0),0)</f>
        <v>0</v>
      </c>
      <c r="G318" s="81">
        <v>25730</v>
      </c>
      <c r="H318" s="72">
        <f t="shared" si="100"/>
        <v>-6347</v>
      </c>
      <c r="I318" s="49">
        <v>843</v>
      </c>
      <c r="J318" s="49">
        <v>-2474</v>
      </c>
      <c r="K318" s="49">
        <v>-1541</v>
      </c>
      <c r="L318" s="63">
        <v>-3175</v>
      </c>
      <c r="M318" s="69">
        <v>0</v>
      </c>
    </row>
    <row r="319" spans="1:13" ht="16.5" customHeight="1" x14ac:dyDescent="0.25">
      <c r="A319" s="47">
        <v>7706</v>
      </c>
      <c r="B319" s="53" t="s">
        <v>298</v>
      </c>
      <c r="C319" s="77">
        <f t="shared" si="101"/>
        <v>43906</v>
      </c>
      <c r="D319" s="72">
        <f t="shared" si="86"/>
        <v>0</v>
      </c>
      <c r="E319" s="49">
        <f>IFERROR(VLOOKUP(B319,[2]Subs!$B$21:$E$256,3,0),0)</f>
        <v>0</v>
      </c>
      <c r="F319" s="63">
        <f>IFERROR(VLOOKUP(B319,[2]Subs!$B$21:$E$256,4,0),0)</f>
        <v>0</v>
      </c>
      <c r="G319" s="81">
        <v>49376</v>
      </c>
      <c r="H319" s="72">
        <f t="shared" si="100"/>
        <v>-5470</v>
      </c>
      <c r="I319" s="49">
        <v>-332</v>
      </c>
      <c r="J319" s="49">
        <v>-2011</v>
      </c>
      <c r="K319" s="49">
        <v>-1343</v>
      </c>
      <c r="L319" s="63">
        <v>-1784</v>
      </c>
      <c r="M319" s="69">
        <v>0</v>
      </c>
    </row>
    <row r="320" spans="1:13" ht="16.5" customHeight="1" x14ac:dyDescent="0.25">
      <c r="A320" s="47">
        <v>7707</v>
      </c>
      <c r="B320" s="53" t="s">
        <v>299</v>
      </c>
      <c r="C320" s="77">
        <f t="shared" si="101"/>
        <v>195893</v>
      </c>
      <c r="D320" s="72">
        <f t="shared" si="86"/>
        <v>0</v>
      </c>
      <c r="E320" s="49">
        <f>IFERROR(VLOOKUP(B320,[2]Subs!$B$21:$E$256,3,0),0)</f>
        <v>0</v>
      </c>
      <c r="F320" s="63">
        <f>IFERROR(VLOOKUP(B320,[2]Subs!$B$21:$E$256,4,0),0)</f>
        <v>0</v>
      </c>
      <c r="G320" s="81">
        <v>216780</v>
      </c>
      <c r="H320" s="72">
        <f t="shared" si="100"/>
        <v>-20887</v>
      </c>
      <c r="I320" s="49">
        <v>685</v>
      </c>
      <c r="J320" s="49">
        <v>-6271</v>
      </c>
      <c r="K320" s="49">
        <v>-5385</v>
      </c>
      <c r="L320" s="63">
        <v>-9916</v>
      </c>
      <c r="M320" s="69">
        <v>0</v>
      </c>
    </row>
    <row r="321" spans="1:13" ht="16.5" customHeight="1" x14ac:dyDescent="0.25">
      <c r="A321" s="47">
        <v>7708</v>
      </c>
      <c r="B321" s="53" t="s">
        <v>300</v>
      </c>
      <c r="C321" s="77">
        <f t="shared" si="101"/>
        <v>25410</v>
      </c>
      <c r="D321" s="72">
        <f t="shared" si="86"/>
        <v>-6175</v>
      </c>
      <c r="E321" s="49">
        <f>IFERROR(VLOOKUP(B321,[2]Subs!$B$21:$E$256,3,0),0)</f>
        <v>0</v>
      </c>
      <c r="F321" s="63">
        <f>IFERROR(VLOOKUP(B321,[2]Subs!$B$21:$E$256,4,0),0)</f>
        <v>-6175</v>
      </c>
      <c r="G321" s="81">
        <v>35969</v>
      </c>
      <c r="H321" s="72">
        <f t="shared" si="100"/>
        <v>-4384</v>
      </c>
      <c r="I321" s="49">
        <v>948</v>
      </c>
      <c r="J321" s="49">
        <v>-1661</v>
      </c>
      <c r="K321" s="49">
        <v>-748</v>
      </c>
      <c r="L321" s="63">
        <v>-2923</v>
      </c>
      <c r="M321" s="69">
        <v>0</v>
      </c>
    </row>
    <row r="322" spans="1:13" ht="16.5" customHeight="1" x14ac:dyDescent="0.25">
      <c r="A322" s="47">
        <v>7709</v>
      </c>
      <c r="B322" s="53" t="s">
        <v>301</v>
      </c>
      <c r="C322" s="77">
        <f t="shared" si="101"/>
        <v>53016</v>
      </c>
      <c r="D322" s="72">
        <f t="shared" si="86"/>
        <v>0</v>
      </c>
      <c r="E322" s="49">
        <f>IFERROR(VLOOKUP(B322,[2]Subs!$B$21:$E$256,3,0),0)</f>
        <v>0</v>
      </c>
      <c r="F322" s="63">
        <f>IFERROR(VLOOKUP(B322,[2]Subs!$B$21:$E$256,4,0),0)</f>
        <v>0</v>
      </c>
      <c r="G322" s="81">
        <v>59575</v>
      </c>
      <c r="H322" s="72">
        <f t="shared" si="100"/>
        <v>-6559</v>
      </c>
      <c r="I322" s="49">
        <v>168</v>
      </c>
      <c r="J322" s="49">
        <v>-1573</v>
      </c>
      <c r="K322" s="49">
        <v>-616</v>
      </c>
      <c r="L322" s="63">
        <v>-4538</v>
      </c>
      <c r="M322" s="69">
        <v>0</v>
      </c>
    </row>
    <row r="323" spans="1:13" ht="16.5" customHeight="1" x14ac:dyDescent="0.25">
      <c r="A323" s="47">
        <v>7710</v>
      </c>
      <c r="B323" s="53" t="s">
        <v>302</v>
      </c>
      <c r="C323" s="77">
        <f t="shared" si="101"/>
        <v>123993</v>
      </c>
      <c r="D323" s="72">
        <f t="shared" si="86"/>
        <v>-211125</v>
      </c>
      <c r="E323" s="49">
        <f>IFERROR(VLOOKUP(B323,[2]Subs!$B$21:$E$256,3,0),0)</f>
        <v>-211125</v>
      </c>
      <c r="F323" s="63">
        <f>IFERROR(VLOOKUP(B323,[2]Subs!$B$21:$E$256,4,0),0)</f>
        <v>0</v>
      </c>
      <c r="G323" s="81">
        <v>275187</v>
      </c>
      <c r="H323" s="72">
        <f t="shared" si="100"/>
        <v>-7718</v>
      </c>
      <c r="I323" s="49">
        <v>12134</v>
      </c>
      <c r="J323" s="49">
        <v>252654</v>
      </c>
      <c r="K323" s="49">
        <v>-126818</v>
      </c>
      <c r="L323" s="63">
        <v>-145688</v>
      </c>
      <c r="M323" s="69">
        <v>67649</v>
      </c>
    </row>
    <row r="324" spans="1:13" ht="16.5" customHeight="1" x14ac:dyDescent="0.25">
      <c r="A324" s="47"/>
      <c r="B324" s="53"/>
      <c r="C324" s="66">
        <f t="shared" ref="C324:G324" si="102">SUM(C314:C323)</f>
        <v>693100</v>
      </c>
      <c r="D324" s="73">
        <f t="shared" si="102"/>
        <v>-217300</v>
      </c>
      <c r="E324" s="50">
        <f>SUM(E314:E323)</f>
        <v>-211125</v>
      </c>
      <c r="F324" s="64">
        <f>SUM(F314:F323)</f>
        <v>-6175</v>
      </c>
      <c r="G324" s="82">
        <f t="shared" si="102"/>
        <v>933723</v>
      </c>
      <c r="H324" s="73">
        <f t="shared" ref="H324" si="103">SUM(H314:H323)</f>
        <v>-90972</v>
      </c>
      <c r="I324" s="50">
        <v>15813</v>
      </c>
      <c r="J324" s="50">
        <v>226526</v>
      </c>
      <c r="K324" s="50">
        <v>-144528</v>
      </c>
      <c r="L324" s="64">
        <v>-188783</v>
      </c>
      <c r="M324" s="121">
        <f>SUM(M314:M323)</f>
        <v>67649</v>
      </c>
    </row>
    <row r="325" spans="1:13" ht="16.5" customHeight="1" x14ac:dyDescent="0.3">
      <c r="A325" s="53"/>
      <c r="B325" s="52" t="s">
        <v>303</v>
      </c>
      <c r="C325" s="78"/>
      <c r="D325" s="75"/>
      <c r="E325" s="49">
        <f>IFERROR(VLOOKUP(B325,[2]Subs!$B$21:$E$256,3,0),0)</f>
        <v>0</v>
      </c>
      <c r="F325" s="63">
        <f>IFERROR(VLOOKUP(B325,[2]Subs!$B$21:$E$256,4,0),0)</f>
        <v>0</v>
      </c>
      <c r="G325" s="83"/>
      <c r="H325" s="72">
        <f t="shared" ref="H325:H330" si="104">+I325+J325+K325+L325</f>
        <v>0</v>
      </c>
      <c r="I325" s="46">
        <v>0</v>
      </c>
      <c r="J325" s="49">
        <v>0</v>
      </c>
      <c r="K325" s="49">
        <v>0</v>
      </c>
      <c r="L325" s="63">
        <v>0</v>
      </c>
      <c r="M325" s="70"/>
    </row>
    <row r="326" spans="1:13" ht="16.5" customHeight="1" x14ac:dyDescent="0.25">
      <c r="A326" s="47">
        <v>7801</v>
      </c>
      <c r="B326" s="53" t="s">
        <v>304</v>
      </c>
      <c r="C326" s="77">
        <f>+D326+G326+H326+M326</f>
        <v>98343</v>
      </c>
      <c r="D326" s="72">
        <f t="shared" si="86"/>
        <v>21727</v>
      </c>
      <c r="E326" s="49">
        <f>IFERROR(VLOOKUP(B326,[2]Subs!$B$21:$E$256,3,0),0)</f>
        <v>0</v>
      </c>
      <c r="F326" s="63">
        <f>IFERROR(VLOOKUP(B326,[2]Subs!$B$21:$E$256,4,0),0)</f>
        <v>21727</v>
      </c>
      <c r="G326" s="81">
        <v>78916</v>
      </c>
      <c r="H326" s="72">
        <f t="shared" si="104"/>
        <v>-2300</v>
      </c>
      <c r="I326" s="49">
        <v>2163</v>
      </c>
      <c r="J326" s="49">
        <v>-247</v>
      </c>
      <c r="K326" s="49">
        <v>1241</v>
      </c>
      <c r="L326" s="63">
        <v>-5457</v>
      </c>
      <c r="M326" s="69">
        <v>0</v>
      </c>
    </row>
    <row r="327" spans="1:13" ht="16.5" customHeight="1" x14ac:dyDescent="0.25">
      <c r="A327" s="47">
        <v>7802</v>
      </c>
      <c r="B327" s="53" t="s">
        <v>305</v>
      </c>
      <c r="C327" s="77">
        <f>+D327+G327+H327+M327</f>
        <v>189365</v>
      </c>
      <c r="D327" s="72">
        <f t="shared" si="86"/>
        <v>105460</v>
      </c>
      <c r="E327" s="49">
        <f>IFERROR(VLOOKUP(B327,[2]Subs!$B$21:$E$256,3,0),0)</f>
        <v>166</v>
      </c>
      <c r="F327" s="63">
        <f>IFERROR(VLOOKUP(B327,[2]Subs!$B$21:$E$256,4,0),0)</f>
        <v>105294</v>
      </c>
      <c r="G327" s="81">
        <v>101029</v>
      </c>
      <c r="H327" s="72">
        <f t="shared" si="104"/>
        <v>-18315</v>
      </c>
      <c r="I327" s="49">
        <v>1294</v>
      </c>
      <c r="J327" s="49">
        <v>-4524</v>
      </c>
      <c r="K327" s="49">
        <v>-5442</v>
      </c>
      <c r="L327" s="63">
        <v>-9643</v>
      </c>
      <c r="M327" s="69">
        <v>1191</v>
      </c>
    </row>
    <row r="328" spans="1:13" ht="16.5" customHeight="1" x14ac:dyDescent="0.25">
      <c r="A328" s="47">
        <v>7803</v>
      </c>
      <c r="B328" s="53" t="s">
        <v>306</v>
      </c>
      <c r="C328" s="77">
        <f>+D328+G328+H328+M328</f>
        <v>71440</v>
      </c>
      <c r="D328" s="72">
        <f t="shared" si="86"/>
        <v>0</v>
      </c>
      <c r="E328" s="49">
        <f>IFERROR(VLOOKUP(B328,[2]Subs!$B$21:$E$256,3,0),0)</f>
        <v>0</v>
      </c>
      <c r="F328" s="63">
        <f>IFERROR(VLOOKUP(B328,[2]Subs!$B$21:$E$256,4,0),0)</f>
        <v>0</v>
      </c>
      <c r="G328" s="81">
        <v>77586</v>
      </c>
      <c r="H328" s="72">
        <f t="shared" si="104"/>
        <v>-6146</v>
      </c>
      <c r="I328" s="49">
        <v>-237</v>
      </c>
      <c r="J328" s="49">
        <v>2044</v>
      </c>
      <c r="K328" s="49">
        <v>-3123</v>
      </c>
      <c r="L328" s="63">
        <v>-4830</v>
      </c>
      <c r="M328" s="69">
        <v>0</v>
      </c>
    </row>
    <row r="329" spans="1:13" ht="16.5" customHeight="1" x14ac:dyDescent="0.25">
      <c r="A329" s="47">
        <v>7804</v>
      </c>
      <c r="B329" s="53" t="s">
        <v>307</v>
      </c>
      <c r="C329" s="77">
        <f>+D329+G329+H329+M329</f>
        <v>203039</v>
      </c>
      <c r="D329" s="72">
        <f t="shared" si="86"/>
        <v>0</v>
      </c>
      <c r="E329" s="49">
        <f>IFERROR(VLOOKUP(B329,[2]Subs!$B$21:$E$256,3,0),0)</f>
        <v>0</v>
      </c>
      <c r="F329" s="63">
        <f>IFERROR(VLOOKUP(B329,[2]Subs!$B$21:$E$256,4,0),0)</f>
        <v>0</v>
      </c>
      <c r="G329" s="81">
        <v>227961</v>
      </c>
      <c r="H329" s="72">
        <f t="shared" si="104"/>
        <v>-24922</v>
      </c>
      <c r="I329" s="49">
        <v>788</v>
      </c>
      <c r="J329" s="49">
        <v>-7350</v>
      </c>
      <c r="K329" s="49">
        <v>-3406</v>
      </c>
      <c r="L329" s="63">
        <v>-14954</v>
      </c>
      <c r="M329" s="69">
        <v>0</v>
      </c>
    </row>
    <row r="330" spans="1:13" ht="16.5" customHeight="1" x14ac:dyDescent="0.25">
      <c r="A330" s="47">
        <v>7805</v>
      </c>
      <c r="B330" s="53" t="s">
        <v>308</v>
      </c>
      <c r="C330" s="77">
        <f>+D330+G330+H330+M330</f>
        <v>1645883</v>
      </c>
      <c r="D330" s="72">
        <f t="shared" si="86"/>
        <v>1238420</v>
      </c>
      <c r="E330" s="49">
        <f>IFERROR(VLOOKUP(B330,[2]Subs!$B$21:$E$256,3,0),0)</f>
        <v>1238420</v>
      </c>
      <c r="F330" s="63">
        <f>IFERROR(VLOOKUP(B330,[2]Subs!$B$21:$E$256,4,0),0)</f>
        <v>0</v>
      </c>
      <c r="G330" s="81">
        <v>270931</v>
      </c>
      <c r="H330" s="72">
        <f t="shared" si="104"/>
        <v>43319</v>
      </c>
      <c r="I330" s="49">
        <v>2152</v>
      </c>
      <c r="J330" s="49">
        <v>66058</v>
      </c>
      <c r="K330" s="49">
        <v>27893</v>
      </c>
      <c r="L330" s="63">
        <v>-52784</v>
      </c>
      <c r="M330" s="69">
        <v>93213</v>
      </c>
    </row>
    <row r="331" spans="1:13" ht="16.5" customHeight="1" x14ac:dyDescent="0.25">
      <c r="A331" s="53"/>
      <c r="B331" s="51"/>
      <c r="C331" s="66">
        <f t="shared" ref="C331:G331" si="105">SUM(C326:C330)</f>
        <v>2208070</v>
      </c>
      <c r="D331" s="73">
        <f t="shared" si="105"/>
        <v>1365607</v>
      </c>
      <c r="E331" s="50">
        <f>SUM(E326:E330)</f>
        <v>1238586</v>
      </c>
      <c r="F331" s="64">
        <f>SUM(F326:F330)</f>
        <v>127021</v>
      </c>
      <c r="G331" s="82">
        <f t="shared" si="105"/>
        <v>756423</v>
      </c>
      <c r="H331" s="73">
        <f t="shared" ref="H331" si="106">SUM(H326:H330)</f>
        <v>-8364</v>
      </c>
      <c r="I331" s="50">
        <v>6160</v>
      </c>
      <c r="J331" s="50">
        <v>55981</v>
      </c>
      <c r="K331" s="50">
        <v>17163</v>
      </c>
      <c r="L331" s="64">
        <v>-87668</v>
      </c>
      <c r="M331" s="121">
        <f>SUM(M326:M330)</f>
        <v>94404</v>
      </c>
    </row>
    <row r="332" spans="1:13" ht="16.5" customHeight="1" thickBot="1" x14ac:dyDescent="0.35">
      <c r="A332" s="85"/>
      <c r="B332" s="86"/>
      <c r="C332" s="87"/>
      <c r="D332" s="88"/>
      <c r="E332" s="89"/>
      <c r="F332" s="90"/>
      <c r="G332" s="91"/>
      <c r="H332" s="88"/>
      <c r="I332" s="89"/>
      <c r="J332" s="89"/>
      <c r="K332" s="89"/>
      <c r="L332" s="90"/>
      <c r="M332" s="92"/>
    </row>
    <row r="333" spans="1:13" ht="16.5" customHeight="1" thickBot="1" x14ac:dyDescent="0.3">
      <c r="A333" s="93"/>
      <c r="B333" s="94" t="s">
        <v>309</v>
      </c>
      <c r="C333" s="95">
        <f t="shared" ref="C333:H333" si="107">C28+C43+C57+C69+C82+C94+C100+C110+C119+C130+C140+C153+C167+C175+C188+C208+C217+C227+C236+C242+C254+C255+C279+C292+C299+C312+C324+C331</f>
        <v>96349116</v>
      </c>
      <c r="D333" s="96">
        <f t="shared" si="107"/>
        <v>42499934</v>
      </c>
      <c r="E333" s="97">
        <f>E28+E43+E57+E69+E82+E94+E100+E110+E119+E130+E140+E153+E167+E175+E188+E208+E217+E227+E236+E242+E254+E255+E279+E292+E299+E312+E324+E331</f>
        <v>37080507</v>
      </c>
      <c r="F333" s="98">
        <f>F28+F43+F57+F69+F82+F94+F100+F110+F119+F130+F140+F153+F167+F175+F188+F208+F217+F227+F236+F242+F254+F255+F279+F292+F299+F312+F324+F331</f>
        <v>5419427</v>
      </c>
      <c r="G333" s="99">
        <f t="shared" si="107"/>
        <v>27993804</v>
      </c>
      <c r="H333" s="96">
        <f t="shared" si="107"/>
        <v>21570512</v>
      </c>
      <c r="I333" s="97">
        <v>166589</v>
      </c>
      <c r="J333" s="97">
        <v>7304815</v>
      </c>
      <c r="K333" s="97">
        <v>9527862</v>
      </c>
      <c r="L333" s="98">
        <v>4571246</v>
      </c>
      <c r="M333" s="122">
        <f>M28+M43+M57+M69+M82+M94+M100+M110+M119+M130+M140+M153+M167+M175+M188+M208+M217+M227+M236+M242+M254+M255+M279+M292+M299+M312+M324+M331</f>
        <v>4284866</v>
      </c>
    </row>
    <row r="334" spans="1:13" ht="16.5" customHeight="1" x14ac:dyDescent="0.25">
      <c r="D334" s="21"/>
      <c r="E334" s="45"/>
      <c r="F334" s="22"/>
      <c r="G334" s="22"/>
    </row>
    <row r="335" spans="1:13" ht="16.5" customHeight="1" x14ac:dyDescent="0.3">
      <c r="C335" s="23"/>
      <c r="D335" s="22"/>
      <c r="E335" s="21"/>
      <c r="F335" s="22"/>
      <c r="G335" s="21"/>
    </row>
    <row r="336" spans="1:13" s="20" customFormat="1" ht="19.5" customHeight="1" x14ac:dyDescent="0.3">
      <c r="C336" s="24"/>
      <c r="D336" s="25"/>
      <c r="E336" s="25"/>
      <c r="F336" s="25"/>
      <c r="G336" s="25"/>
      <c r="H336" s="25"/>
      <c r="I336" s="25"/>
      <c r="J336" s="25"/>
      <c r="K336" s="25"/>
      <c r="L336" s="25"/>
      <c r="M336" s="25"/>
    </row>
    <row r="337" spans="1:13" s="20" customFormat="1" ht="18.75" customHeight="1" x14ac:dyDescent="0.3">
      <c r="C337" s="26"/>
      <c r="D337" s="27"/>
      <c r="E337" s="28"/>
      <c r="H337" s="29"/>
      <c r="I337" s="29"/>
      <c r="J337" s="29"/>
      <c r="K337" s="29"/>
      <c r="L337" s="29"/>
      <c r="M337" s="30"/>
    </row>
    <row r="338" spans="1:13" s="20" customFormat="1" ht="18.75" x14ac:dyDescent="0.3">
      <c r="A338" s="31"/>
      <c r="B338" s="32"/>
      <c r="C338" s="31"/>
      <c r="D338" s="33"/>
      <c r="E338" s="31"/>
      <c r="F338" s="31"/>
      <c r="G338" s="31"/>
      <c r="H338" s="34"/>
      <c r="I338" s="34"/>
      <c r="J338" s="34"/>
      <c r="K338" s="34"/>
      <c r="L338" s="34"/>
      <c r="M338" s="34"/>
    </row>
    <row r="339" spans="1:13" s="20" customFormat="1" ht="18.75" x14ac:dyDescent="0.3">
      <c r="A339" s="31"/>
      <c r="B339" s="32"/>
      <c r="C339" s="31"/>
      <c r="D339" s="33"/>
      <c r="E339" s="31"/>
      <c r="F339" s="31"/>
      <c r="G339" s="31"/>
      <c r="H339" s="35"/>
    </row>
    <row r="340" spans="1:13" s="36" customFormat="1" ht="33.75" customHeight="1" x14ac:dyDescent="0.3">
      <c r="B340" s="32"/>
      <c r="D340" s="32"/>
      <c r="H340" s="37"/>
    </row>
    <row r="341" spans="1:13" s="36" customFormat="1" ht="33.75" customHeight="1" x14ac:dyDescent="0.3">
      <c r="B341" s="32"/>
      <c r="D341" s="32"/>
      <c r="H341" s="37"/>
    </row>
    <row r="342" spans="1:13" s="36" customFormat="1" ht="86.1" customHeight="1" x14ac:dyDescent="0.3">
      <c r="B342" s="32"/>
      <c r="D342" s="32"/>
      <c r="H342" s="37"/>
    </row>
    <row r="343" spans="1:13" s="36" customFormat="1" ht="33.75" customHeight="1" x14ac:dyDescent="0.3">
      <c r="B343" s="32"/>
      <c r="D343" s="32"/>
      <c r="H343" s="37"/>
    </row>
    <row r="344" spans="1:13" s="36" customFormat="1" ht="33.75" customHeight="1" x14ac:dyDescent="0.3">
      <c r="B344" s="32"/>
      <c r="D344" s="32"/>
      <c r="H344" s="37"/>
    </row>
    <row r="345" spans="1:13" s="36" customFormat="1" ht="49.9" customHeight="1" x14ac:dyDescent="0.3">
      <c r="B345" s="32"/>
      <c r="D345" s="32"/>
      <c r="H345" s="37"/>
    </row>
    <row r="346" spans="1:13" s="36" customFormat="1" ht="69" customHeight="1" x14ac:dyDescent="0.3">
      <c r="B346" s="32"/>
      <c r="D346" s="32"/>
      <c r="H346" s="37"/>
    </row>
    <row r="347" spans="1:13" s="20" customFormat="1" ht="18.75" x14ac:dyDescent="0.3">
      <c r="A347" s="31"/>
      <c r="B347" s="32"/>
      <c r="C347" s="31"/>
      <c r="D347" s="33"/>
      <c r="E347" s="33"/>
      <c r="F347" s="38"/>
      <c r="G347" s="38"/>
    </row>
    <row r="348" spans="1:13" s="20" customFormat="1" ht="18.75" x14ac:dyDescent="0.3">
      <c r="A348" s="31"/>
      <c r="B348" s="32"/>
      <c r="C348" s="31"/>
      <c r="D348" s="39"/>
      <c r="E348" s="33"/>
      <c r="F348" s="38"/>
      <c r="G348" s="38"/>
    </row>
    <row r="349" spans="1:13" s="20" customFormat="1" ht="18.75" x14ac:dyDescent="0.3">
      <c r="A349" s="31"/>
      <c r="B349" s="32"/>
      <c r="C349" s="31"/>
      <c r="D349" s="31"/>
      <c r="E349" s="31"/>
      <c r="F349" s="31"/>
      <c r="G349" s="31"/>
    </row>
    <row r="350" spans="1:13" ht="18.75" x14ac:dyDescent="0.3">
      <c r="A350" s="40"/>
      <c r="B350" s="32"/>
      <c r="C350" s="31"/>
      <c r="D350" s="31"/>
      <c r="E350" s="31"/>
      <c r="F350" s="40"/>
      <c r="G350" s="40"/>
      <c r="I350"/>
      <c r="J350"/>
      <c r="K350"/>
      <c r="L350"/>
      <c r="M350"/>
    </row>
    <row r="351" spans="1:13" ht="18.75" x14ac:dyDescent="0.3">
      <c r="A351" s="40"/>
      <c r="B351" s="32"/>
      <c r="C351" s="31"/>
      <c r="D351" s="31"/>
      <c r="E351" s="31"/>
      <c r="F351" s="40"/>
      <c r="G351" s="40"/>
      <c r="H351"/>
      <c r="I351"/>
      <c r="J351"/>
      <c r="K351"/>
      <c r="L351"/>
      <c r="M351"/>
    </row>
    <row r="352" spans="1:13" s="44" customFormat="1" ht="16.5" customHeight="1" x14ac:dyDescent="0.25">
      <c r="A352" s="42"/>
      <c r="B352" s="42"/>
      <c r="C352" s="41"/>
      <c r="D352" s="43"/>
      <c r="E352" s="43"/>
      <c r="F352" s="43"/>
      <c r="G352" s="43"/>
    </row>
    <row r="353" spans="1:13" s="44" customFormat="1" ht="16.5" customHeight="1" x14ac:dyDescent="0.25">
      <c r="A353" s="42"/>
      <c r="B353" s="42"/>
      <c r="C353" s="41"/>
      <c r="D353" s="43"/>
      <c r="E353" s="43"/>
      <c r="F353" s="43"/>
      <c r="G353" s="43"/>
    </row>
    <row r="354" spans="1:13" ht="16.5" customHeight="1" x14ac:dyDescent="0.25">
      <c r="D354" s="22"/>
      <c r="E354" s="22"/>
      <c r="F354" s="22"/>
      <c r="G354" s="22"/>
    </row>
    <row r="355" spans="1:13" ht="16.5" customHeight="1" x14ac:dyDescent="0.25">
      <c r="D355" s="22"/>
      <c r="E355" s="22"/>
      <c r="F355" s="22"/>
      <c r="G355" s="22"/>
    </row>
    <row r="356" spans="1:13" ht="16.5" customHeight="1" x14ac:dyDescent="0.25">
      <c r="D356" s="22"/>
      <c r="E356" s="22"/>
      <c r="F356" s="22"/>
      <c r="G356" s="22"/>
    </row>
    <row r="357" spans="1:13" ht="16.5" customHeight="1" x14ac:dyDescent="0.25">
      <c r="D357" s="22"/>
      <c r="E357" s="22"/>
      <c r="F357" s="22"/>
      <c r="G357" s="22"/>
    </row>
    <row r="358" spans="1:13" ht="16.5" customHeight="1" x14ac:dyDescent="0.25">
      <c r="D358" s="22"/>
      <c r="E358" s="22"/>
      <c r="F358" s="22"/>
      <c r="G358" s="22"/>
    </row>
    <row r="359" spans="1:13" ht="16.5" customHeight="1" x14ac:dyDescent="0.25">
      <c r="D359" s="22"/>
      <c r="E359" s="22"/>
      <c r="F359" s="22"/>
      <c r="G359" s="22"/>
    </row>
    <row r="360" spans="1:13" ht="16.5" customHeight="1" x14ac:dyDescent="0.25">
      <c r="D360" s="22"/>
      <c r="E360" s="22"/>
      <c r="F360" s="22"/>
      <c r="G360" s="22"/>
    </row>
    <row r="361" spans="1:13" ht="16.5" customHeight="1" x14ac:dyDescent="0.25">
      <c r="D361" s="22"/>
      <c r="E361" s="22"/>
      <c r="F361" s="22"/>
      <c r="G361" s="22"/>
    </row>
    <row r="362" spans="1:13" ht="16.5" customHeight="1" x14ac:dyDescent="0.25">
      <c r="D362" s="22"/>
      <c r="E362" s="22"/>
      <c r="F362" s="22"/>
      <c r="G362" s="22"/>
    </row>
    <row r="363" spans="1:13" ht="16.5" customHeight="1" x14ac:dyDescent="0.25">
      <c r="D363" s="22"/>
      <c r="E363" s="22"/>
      <c r="F363" s="22"/>
      <c r="G363" s="22"/>
    </row>
    <row r="364" spans="1:13" ht="16.5" customHeight="1" x14ac:dyDescent="0.25">
      <c r="D364" s="22"/>
      <c r="E364" s="22"/>
      <c r="F364" s="22"/>
      <c r="G364" s="22"/>
    </row>
    <row r="365" spans="1:13" ht="16.5" customHeight="1" x14ac:dyDescent="0.25">
      <c r="D365" s="22"/>
      <c r="E365" s="22"/>
      <c r="F365" s="22"/>
      <c r="G365" s="22"/>
    </row>
    <row r="366" spans="1:13" ht="16.5" customHeight="1" x14ac:dyDescent="0.25">
      <c r="D366" s="22"/>
      <c r="E366" s="22"/>
      <c r="F366" s="22"/>
      <c r="G366" s="22"/>
    </row>
    <row r="367" spans="1:13" ht="16.5" customHeight="1" x14ac:dyDescent="0.25">
      <c r="D367" s="22"/>
      <c r="E367" s="22"/>
      <c r="F367" s="22"/>
      <c r="G367" s="22"/>
    </row>
    <row r="368" spans="1:13" ht="16.5" customHeight="1" x14ac:dyDescent="0.25">
      <c r="D368" s="22"/>
      <c r="E368" s="22"/>
      <c r="F368" s="22"/>
      <c r="G368" s="22"/>
      <c r="H368"/>
      <c r="I368"/>
      <c r="J368"/>
      <c r="K368"/>
      <c r="L368"/>
      <c r="M368"/>
    </row>
    <row r="369" spans="4:13" ht="16.5" customHeight="1" x14ac:dyDescent="0.25">
      <c r="D369" s="22"/>
      <c r="E369" s="22"/>
      <c r="F369" s="22"/>
      <c r="G369" s="22"/>
      <c r="H369"/>
      <c r="I369"/>
      <c r="J369"/>
      <c r="K369"/>
      <c r="L369"/>
      <c r="M369"/>
    </row>
    <row r="370" spans="4:13" ht="16.5" customHeight="1" x14ac:dyDescent="0.25">
      <c r="D370" s="22"/>
      <c r="E370" s="22"/>
      <c r="F370" s="22"/>
      <c r="G370" s="22"/>
      <c r="H370"/>
      <c r="I370"/>
      <c r="J370"/>
      <c r="K370"/>
      <c r="L370"/>
      <c r="M370"/>
    </row>
    <row r="371" spans="4:13" ht="16.5" customHeight="1" x14ac:dyDescent="0.25">
      <c r="D371" s="22"/>
      <c r="E371" s="22"/>
      <c r="F371" s="22"/>
      <c r="G371" s="22"/>
      <c r="H371"/>
      <c r="I371"/>
      <c r="J371"/>
      <c r="K371"/>
      <c r="L371"/>
      <c r="M371"/>
    </row>
    <row r="372" spans="4:13" ht="16.5" customHeight="1" x14ac:dyDescent="0.25">
      <c r="D372" s="22"/>
      <c r="E372" s="22"/>
      <c r="F372" s="22"/>
      <c r="G372" s="22"/>
      <c r="H372"/>
      <c r="I372"/>
      <c r="J372"/>
      <c r="K372"/>
      <c r="L372"/>
      <c r="M372"/>
    </row>
  </sheetData>
  <autoFilter ref="A12:M336"/>
  <mergeCells count="22">
    <mergeCell ref="H9:H11"/>
    <mergeCell ref="I9:L9"/>
    <mergeCell ref="M9:M11"/>
    <mergeCell ref="E10:E11"/>
    <mergeCell ref="F10:F11"/>
    <mergeCell ref="I10:I11"/>
    <mergeCell ref="A1:M1"/>
    <mergeCell ref="A3:M3"/>
    <mergeCell ref="A4:M4"/>
    <mergeCell ref="A5:M5"/>
    <mergeCell ref="A7:A11"/>
    <mergeCell ref="B7:B11"/>
    <mergeCell ref="C7:C11"/>
    <mergeCell ref="D7:M7"/>
    <mergeCell ref="D8:F8"/>
    <mergeCell ref="J10:J11"/>
    <mergeCell ref="K10:K11"/>
    <mergeCell ref="L10:L11"/>
    <mergeCell ref="G8:M8"/>
    <mergeCell ref="D9:D11"/>
    <mergeCell ref="E9:F9"/>
    <mergeCell ref="G9:G11"/>
  </mergeCells>
  <conditionalFormatting sqref="E1:F13 E334:F1048576">
    <cfRule type="cellIs" dxfId="1" priority="11" operator="lessThan">
      <formula>0</formula>
    </cfRule>
  </conditionalFormatting>
  <conditionalFormatting sqref="C1:C1048576">
    <cfRule type="cellIs" dxfId="0" priority="10" operator="lessThan">
      <formula>0</formula>
    </cfRule>
  </conditionalFormatting>
  <pageMargins left="0.45" right="0.45" top="0.5" bottom="0.5" header="0.3" footer="0.3"/>
  <pageSetup paperSize="9"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3"/>
  <sheetViews>
    <sheetView zoomScale="85" zoomScaleNormal="85" workbookViewId="0">
      <pane xSplit="1" ySplit="10" topLeftCell="B95" activePane="bottomRight" state="frozen"/>
      <selection pane="topRight" activeCell="B1" sqref="B1"/>
      <selection pane="bottomLeft" activeCell="A13" sqref="A13"/>
      <selection pane="bottomRight" activeCell="B103" sqref="B103"/>
    </sheetView>
  </sheetViews>
  <sheetFormatPr defaultRowHeight="15" x14ac:dyDescent="0.25"/>
  <cols>
    <col min="1" max="1" width="36.140625" customWidth="1"/>
    <col min="2" max="2" width="22.28515625" style="171" customWidth="1"/>
    <col min="3" max="3" width="31.85546875" style="175" customWidth="1"/>
    <col min="4" max="5" width="15.7109375" style="20" customWidth="1"/>
    <col min="6" max="6" width="15.7109375" style="172" customWidth="1"/>
    <col min="7" max="7" width="17" style="175" customWidth="1"/>
    <col min="8" max="11" width="15.7109375" style="20" customWidth="1"/>
    <col min="12" max="12" width="48.28515625" style="172" customWidth="1"/>
  </cols>
  <sheetData>
    <row r="1" spans="1:12" ht="17.25" customHeight="1" x14ac:dyDescent="0.3">
      <c r="A1" s="263" t="s">
        <v>468</v>
      </c>
      <c r="B1" s="263"/>
      <c r="C1" s="263"/>
      <c r="D1" s="263"/>
      <c r="E1" s="263"/>
      <c r="F1" s="263"/>
      <c r="G1" s="263"/>
      <c r="H1" s="263"/>
      <c r="I1" s="263"/>
      <c r="J1" s="263"/>
      <c r="K1" s="263"/>
      <c r="L1" s="263"/>
    </row>
    <row r="2" spans="1:12" ht="16.5" customHeight="1" x14ac:dyDescent="0.3">
      <c r="A2" s="264" t="s">
        <v>469</v>
      </c>
      <c r="B2" s="264"/>
      <c r="C2" s="264"/>
      <c r="D2" s="264"/>
      <c r="E2" s="264"/>
      <c r="F2" s="264"/>
      <c r="G2" s="264"/>
      <c r="H2" s="264"/>
      <c r="I2" s="264"/>
      <c r="J2" s="264"/>
      <c r="K2" s="264"/>
      <c r="L2" s="264"/>
    </row>
    <row r="3" spans="1:12" ht="18.75" x14ac:dyDescent="0.3">
      <c r="A3" s="264" t="s">
        <v>475</v>
      </c>
      <c r="B3" s="264"/>
      <c r="C3" s="264"/>
      <c r="D3" s="264"/>
      <c r="E3" s="264"/>
      <c r="F3" s="264"/>
      <c r="G3" s="264"/>
      <c r="H3" s="264"/>
      <c r="I3" s="264"/>
      <c r="J3" s="264"/>
      <c r="K3" s="264"/>
      <c r="L3" s="264"/>
    </row>
    <row r="4" spans="1:12" ht="16.5" customHeight="1" thickBot="1" x14ac:dyDescent="0.3">
      <c r="A4" s="5"/>
      <c r="B4" s="127"/>
      <c r="C4" s="128"/>
      <c r="D4" s="7"/>
      <c r="E4" s="7"/>
      <c r="F4" s="129"/>
      <c r="G4" s="130"/>
      <c r="H4" s="8"/>
      <c r="I4" s="8"/>
      <c r="J4" s="8"/>
      <c r="K4" s="8"/>
      <c r="L4" s="131" t="s">
        <v>0</v>
      </c>
    </row>
    <row r="5" spans="1:12" s="10" customFormat="1" ht="16.5" customHeight="1" thickBot="1" x14ac:dyDescent="0.25">
      <c r="A5" s="265" t="s">
        <v>2</v>
      </c>
      <c r="B5" s="268" t="s">
        <v>470</v>
      </c>
      <c r="C5" s="270" t="s">
        <v>471</v>
      </c>
      <c r="D5" s="271"/>
      <c r="E5" s="271"/>
      <c r="F5" s="271"/>
      <c r="G5" s="271"/>
      <c r="H5" s="271"/>
      <c r="I5" s="271"/>
      <c r="J5" s="271"/>
      <c r="K5" s="271"/>
      <c r="L5" s="272"/>
    </row>
    <row r="6" spans="1:12" s="10" customFormat="1" ht="48.75" customHeight="1" thickBot="1" x14ac:dyDescent="0.25">
      <c r="A6" s="266"/>
      <c r="B6" s="269"/>
      <c r="C6" s="271" t="s">
        <v>5</v>
      </c>
      <c r="D6" s="273"/>
      <c r="E6" s="274"/>
      <c r="F6" s="270" t="s">
        <v>6</v>
      </c>
      <c r="G6" s="273"/>
      <c r="H6" s="273"/>
      <c r="I6" s="273"/>
      <c r="J6" s="273"/>
      <c r="K6" s="273"/>
      <c r="L6" s="274"/>
    </row>
    <row r="7" spans="1:12" s="10" customFormat="1" ht="16.5" customHeight="1" x14ac:dyDescent="0.2">
      <c r="A7" s="266"/>
      <c r="B7" s="269"/>
      <c r="C7" s="275" t="s">
        <v>7</v>
      </c>
      <c r="D7" s="253" t="s">
        <v>8</v>
      </c>
      <c r="E7" s="254"/>
      <c r="F7" s="255" t="s">
        <v>9</v>
      </c>
      <c r="G7" s="275" t="s">
        <v>10</v>
      </c>
      <c r="H7" s="253" t="s">
        <v>8</v>
      </c>
      <c r="I7" s="253"/>
      <c r="J7" s="253"/>
      <c r="K7" s="254"/>
      <c r="L7" s="255" t="s">
        <v>11</v>
      </c>
    </row>
    <row r="8" spans="1:12" s="10" customFormat="1" ht="32.25" customHeight="1" x14ac:dyDescent="0.2">
      <c r="A8" s="266"/>
      <c r="B8" s="269"/>
      <c r="C8" s="276"/>
      <c r="D8" s="258" t="s">
        <v>12</v>
      </c>
      <c r="E8" s="259" t="s">
        <v>13</v>
      </c>
      <c r="F8" s="256"/>
      <c r="G8" s="276"/>
      <c r="H8" s="258" t="s">
        <v>14</v>
      </c>
      <c r="I8" s="261" t="s">
        <v>15</v>
      </c>
      <c r="J8" s="261" t="s">
        <v>16</v>
      </c>
      <c r="K8" s="259" t="s">
        <v>17</v>
      </c>
      <c r="L8" s="256"/>
    </row>
    <row r="9" spans="1:12" s="10" customFormat="1" ht="203.25" customHeight="1" x14ac:dyDescent="0.2">
      <c r="A9" s="267"/>
      <c r="B9" s="132"/>
      <c r="C9" s="276"/>
      <c r="D9" s="248"/>
      <c r="E9" s="260"/>
      <c r="F9" s="257"/>
      <c r="G9" s="276"/>
      <c r="H9" s="248"/>
      <c r="I9" s="262"/>
      <c r="J9" s="262"/>
      <c r="K9" s="260"/>
      <c r="L9" s="257"/>
    </row>
    <row r="10" spans="1:12" ht="16.5" customHeight="1" x14ac:dyDescent="0.25">
      <c r="A10" s="133"/>
      <c r="B10" s="134" t="s">
        <v>472</v>
      </c>
      <c r="C10" s="135" t="s">
        <v>473</v>
      </c>
      <c r="D10" s="136">
        <v>1</v>
      </c>
      <c r="E10" s="137">
        <v>2</v>
      </c>
      <c r="F10" s="138">
        <v>4</v>
      </c>
      <c r="G10" s="135" t="s">
        <v>474</v>
      </c>
      <c r="H10" s="136">
        <v>5</v>
      </c>
      <c r="I10" s="139">
        <v>6</v>
      </c>
      <c r="J10" s="139">
        <v>7</v>
      </c>
      <c r="K10" s="137">
        <v>8</v>
      </c>
      <c r="L10" s="138">
        <v>10</v>
      </c>
    </row>
    <row r="11" spans="1:12" ht="16.5" customHeight="1" x14ac:dyDescent="0.25">
      <c r="A11" s="140" t="s">
        <v>18</v>
      </c>
      <c r="B11" s="141"/>
      <c r="C11" s="142"/>
      <c r="D11" s="143"/>
      <c r="E11" s="144"/>
      <c r="F11" s="144"/>
      <c r="G11" s="142"/>
      <c r="H11" s="143"/>
      <c r="I11" s="142"/>
      <c r="J11" s="142"/>
      <c r="K11" s="144"/>
      <c r="L11" s="144"/>
    </row>
    <row r="12" spans="1:12" ht="16.5" customHeight="1" x14ac:dyDescent="0.25">
      <c r="A12" s="145" t="s">
        <v>19</v>
      </c>
      <c r="B12" s="146">
        <f>+C12+F12+G12+L12</f>
        <v>383745</v>
      </c>
      <c r="C12" s="147">
        <v>80209</v>
      </c>
      <c r="D12" s="148">
        <v>39978</v>
      </c>
      <c r="E12" s="148">
        <v>40231</v>
      </c>
      <c r="F12" s="148">
        <v>193018</v>
      </c>
      <c r="G12" s="149">
        <v>110518</v>
      </c>
      <c r="H12" s="148">
        <v>10964</v>
      </c>
      <c r="I12" s="148">
        <v>0</v>
      </c>
      <c r="J12" s="49">
        <v>816</v>
      </c>
      <c r="K12" s="150">
        <v>98738</v>
      </c>
      <c r="L12" s="151">
        <v>0</v>
      </c>
    </row>
    <row r="13" spans="1:12" ht="16.5" customHeight="1" x14ac:dyDescent="0.25">
      <c r="A13" s="145" t="s">
        <v>20</v>
      </c>
      <c r="B13" s="146">
        <f t="shared" ref="B13:B76" si="0">+C13+F13+G13+L13</f>
        <v>400646</v>
      </c>
      <c r="C13" s="147">
        <v>97805</v>
      </c>
      <c r="D13" s="148">
        <v>0</v>
      </c>
      <c r="E13" s="148">
        <v>97805</v>
      </c>
      <c r="F13" s="148">
        <v>159132</v>
      </c>
      <c r="G13" s="149">
        <v>143709</v>
      </c>
      <c r="H13" s="148">
        <v>0</v>
      </c>
      <c r="I13" s="148">
        <v>20196</v>
      </c>
      <c r="J13" s="49">
        <v>23285</v>
      </c>
      <c r="K13" s="150">
        <v>100228</v>
      </c>
      <c r="L13" s="151">
        <v>0</v>
      </c>
    </row>
    <row r="14" spans="1:12" ht="16.5" customHeight="1" x14ac:dyDescent="0.25">
      <c r="A14" s="145" t="s">
        <v>21</v>
      </c>
      <c r="B14" s="146">
        <f t="shared" si="0"/>
        <v>4011013</v>
      </c>
      <c r="C14" s="147">
        <v>920965</v>
      </c>
      <c r="D14" s="148">
        <v>775600</v>
      </c>
      <c r="E14" s="148">
        <v>145365</v>
      </c>
      <c r="F14" s="148">
        <v>341478</v>
      </c>
      <c r="G14" s="149">
        <v>2516618</v>
      </c>
      <c r="H14" s="148">
        <v>25088</v>
      </c>
      <c r="I14" s="148">
        <v>766163</v>
      </c>
      <c r="J14" s="49">
        <v>1197709</v>
      </c>
      <c r="K14" s="150">
        <v>527658</v>
      </c>
      <c r="L14" s="151">
        <v>231952</v>
      </c>
    </row>
    <row r="15" spans="1:12" ht="16.5" customHeight="1" x14ac:dyDescent="0.25">
      <c r="A15" s="145" t="s">
        <v>22</v>
      </c>
      <c r="B15" s="146">
        <f t="shared" si="0"/>
        <v>1009658</v>
      </c>
      <c r="C15" s="147">
        <v>94537</v>
      </c>
      <c r="D15" s="148">
        <v>61972</v>
      </c>
      <c r="E15" s="148">
        <v>32565</v>
      </c>
      <c r="F15" s="148">
        <v>730519</v>
      </c>
      <c r="G15" s="149">
        <v>184003</v>
      </c>
      <c r="H15" s="148">
        <v>7000</v>
      </c>
      <c r="I15" s="148">
        <v>54055</v>
      </c>
      <c r="J15" s="49">
        <v>95212</v>
      </c>
      <c r="K15" s="150">
        <v>27736</v>
      </c>
      <c r="L15" s="151">
        <v>599</v>
      </c>
    </row>
    <row r="16" spans="1:12" ht="16.5" customHeight="1" x14ac:dyDescent="0.25">
      <c r="A16" s="145" t="s">
        <v>23</v>
      </c>
      <c r="B16" s="146">
        <f t="shared" si="0"/>
        <v>125914</v>
      </c>
      <c r="C16" s="147">
        <v>17140</v>
      </c>
      <c r="D16" s="148">
        <v>0</v>
      </c>
      <c r="E16" s="148">
        <v>17140</v>
      </c>
      <c r="F16" s="148">
        <v>60803</v>
      </c>
      <c r="G16" s="149">
        <v>47971</v>
      </c>
      <c r="H16" s="148">
        <v>0</v>
      </c>
      <c r="I16" s="148">
        <v>17128</v>
      </c>
      <c r="J16" s="49">
        <v>17127</v>
      </c>
      <c r="K16" s="150">
        <v>13716</v>
      </c>
      <c r="L16" s="151">
        <v>0</v>
      </c>
    </row>
    <row r="17" spans="1:12" ht="16.5" customHeight="1" x14ac:dyDescent="0.25">
      <c r="A17" s="145" t="s">
        <v>24</v>
      </c>
      <c r="B17" s="146">
        <f t="shared" si="0"/>
        <v>170053</v>
      </c>
      <c r="C17" s="147">
        <v>36907</v>
      </c>
      <c r="D17" s="148">
        <v>0</v>
      </c>
      <c r="E17" s="148">
        <v>36907</v>
      </c>
      <c r="F17" s="148">
        <v>64554</v>
      </c>
      <c r="G17" s="149">
        <v>68592</v>
      </c>
      <c r="H17" s="148">
        <v>1613</v>
      </c>
      <c r="I17" s="148">
        <v>5819</v>
      </c>
      <c r="J17" s="49">
        <v>17732</v>
      </c>
      <c r="K17" s="150">
        <v>43428</v>
      </c>
      <c r="L17" s="151">
        <v>0</v>
      </c>
    </row>
    <row r="18" spans="1:12" ht="16.5" customHeight="1" x14ac:dyDescent="0.25">
      <c r="A18" s="145" t="s">
        <v>25</v>
      </c>
      <c r="B18" s="146">
        <f t="shared" si="0"/>
        <v>1568012</v>
      </c>
      <c r="C18" s="147">
        <v>109894</v>
      </c>
      <c r="D18" s="148">
        <v>51516</v>
      </c>
      <c r="E18" s="148">
        <v>58378</v>
      </c>
      <c r="F18" s="148">
        <v>613524</v>
      </c>
      <c r="G18" s="149">
        <v>843995</v>
      </c>
      <c r="H18" s="148">
        <v>6059</v>
      </c>
      <c r="I18" s="148">
        <v>57743</v>
      </c>
      <c r="J18" s="49">
        <v>1326</v>
      </c>
      <c r="K18" s="150">
        <v>778867</v>
      </c>
      <c r="L18" s="151">
        <v>599</v>
      </c>
    </row>
    <row r="19" spans="1:12" ht="16.5" customHeight="1" x14ac:dyDescent="0.25">
      <c r="A19" s="145" t="s">
        <v>26</v>
      </c>
      <c r="B19" s="146">
        <f t="shared" si="0"/>
        <v>812763</v>
      </c>
      <c r="C19" s="147">
        <v>0</v>
      </c>
      <c r="D19" s="148">
        <v>0</v>
      </c>
      <c r="E19" s="148">
        <v>0</v>
      </c>
      <c r="F19" s="148">
        <v>342048</v>
      </c>
      <c r="G19" s="149">
        <v>470116</v>
      </c>
      <c r="H19" s="148">
        <v>7790</v>
      </c>
      <c r="I19" s="148">
        <v>69772</v>
      </c>
      <c r="J19" s="49">
        <v>106132</v>
      </c>
      <c r="K19" s="150">
        <v>286422</v>
      </c>
      <c r="L19" s="151">
        <v>599</v>
      </c>
    </row>
    <row r="20" spans="1:12" ht="16.5" customHeight="1" x14ac:dyDescent="0.25">
      <c r="A20" s="145" t="s">
        <v>27</v>
      </c>
      <c r="B20" s="146">
        <f t="shared" si="0"/>
        <v>437647</v>
      </c>
      <c r="C20" s="147">
        <v>49522</v>
      </c>
      <c r="D20" s="148">
        <v>22592</v>
      </c>
      <c r="E20" s="148">
        <v>26930</v>
      </c>
      <c r="F20" s="148">
        <v>374232</v>
      </c>
      <c r="G20" s="149">
        <v>9898</v>
      </c>
      <c r="H20" s="148">
        <v>0</v>
      </c>
      <c r="I20" s="148">
        <v>9898</v>
      </c>
      <c r="J20" s="49">
        <v>0</v>
      </c>
      <c r="K20" s="150">
        <v>0</v>
      </c>
      <c r="L20" s="151">
        <v>3995</v>
      </c>
    </row>
    <row r="21" spans="1:12" ht="16.5" customHeight="1" x14ac:dyDescent="0.25">
      <c r="A21" s="145" t="s">
        <v>28</v>
      </c>
      <c r="B21" s="146">
        <f t="shared" si="0"/>
        <v>227469</v>
      </c>
      <c r="C21" s="147">
        <v>39624</v>
      </c>
      <c r="D21" s="148">
        <v>0</v>
      </c>
      <c r="E21" s="148">
        <v>39624</v>
      </c>
      <c r="F21" s="148">
        <v>91677</v>
      </c>
      <c r="G21" s="149">
        <v>96168</v>
      </c>
      <c r="H21" s="148">
        <v>0</v>
      </c>
      <c r="I21" s="148">
        <v>39346</v>
      </c>
      <c r="J21" s="49">
        <v>0</v>
      </c>
      <c r="K21" s="150">
        <v>56822</v>
      </c>
      <c r="L21" s="151">
        <v>0</v>
      </c>
    </row>
    <row r="22" spans="1:12" ht="16.5" customHeight="1" x14ac:dyDescent="0.25">
      <c r="A22" s="145" t="s">
        <v>29</v>
      </c>
      <c r="B22" s="146">
        <f t="shared" si="0"/>
        <v>155066</v>
      </c>
      <c r="C22" s="147">
        <v>0</v>
      </c>
      <c r="D22" s="148">
        <v>0</v>
      </c>
      <c r="E22" s="148">
        <v>0</v>
      </c>
      <c r="F22" s="148">
        <v>153302</v>
      </c>
      <c r="G22" s="149">
        <v>1764</v>
      </c>
      <c r="H22" s="148">
        <v>1764</v>
      </c>
      <c r="I22" s="148">
        <v>0</v>
      </c>
      <c r="J22" s="49">
        <v>0</v>
      </c>
      <c r="K22" s="150">
        <v>0</v>
      </c>
      <c r="L22" s="151">
        <v>0</v>
      </c>
    </row>
    <row r="23" spans="1:12" ht="16.5" customHeight="1" x14ac:dyDescent="0.25">
      <c r="A23" s="145" t="s">
        <v>30</v>
      </c>
      <c r="B23" s="146">
        <f t="shared" si="0"/>
        <v>237913</v>
      </c>
      <c r="C23" s="147">
        <v>131870</v>
      </c>
      <c r="D23" s="148">
        <v>0</v>
      </c>
      <c r="E23" s="148">
        <v>131870</v>
      </c>
      <c r="F23" s="148">
        <v>16749</v>
      </c>
      <c r="G23" s="149">
        <v>89294</v>
      </c>
      <c r="H23" s="148">
        <v>0</v>
      </c>
      <c r="I23" s="148">
        <v>7030</v>
      </c>
      <c r="J23" s="49">
        <v>19309</v>
      </c>
      <c r="K23" s="150">
        <v>62955</v>
      </c>
      <c r="L23" s="151">
        <v>0</v>
      </c>
    </row>
    <row r="24" spans="1:12" ht="16.5" customHeight="1" x14ac:dyDescent="0.25">
      <c r="A24" s="145" t="s">
        <v>31</v>
      </c>
      <c r="B24" s="146">
        <f t="shared" si="0"/>
        <v>157553</v>
      </c>
      <c r="C24" s="147">
        <v>47144</v>
      </c>
      <c r="D24" s="148">
        <v>0</v>
      </c>
      <c r="E24" s="148">
        <v>47144</v>
      </c>
      <c r="F24" s="148">
        <v>61241</v>
      </c>
      <c r="G24" s="149">
        <v>49168</v>
      </c>
      <c r="H24" s="148">
        <v>0</v>
      </c>
      <c r="I24" s="148">
        <v>29860</v>
      </c>
      <c r="J24" s="49">
        <v>0</v>
      </c>
      <c r="K24" s="150">
        <v>19308</v>
      </c>
      <c r="L24" s="151">
        <v>0</v>
      </c>
    </row>
    <row r="25" spans="1:12" ht="16.5" customHeight="1" x14ac:dyDescent="0.25">
      <c r="A25" s="145" t="s">
        <v>32</v>
      </c>
      <c r="B25" s="146">
        <f t="shared" si="0"/>
        <v>195965</v>
      </c>
      <c r="C25" s="147">
        <v>0</v>
      </c>
      <c r="D25" s="148">
        <v>0</v>
      </c>
      <c r="E25" s="148">
        <v>0</v>
      </c>
      <c r="F25" s="148">
        <v>195965</v>
      </c>
      <c r="G25" s="149">
        <v>0</v>
      </c>
      <c r="H25" s="148">
        <v>0</v>
      </c>
      <c r="I25" s="148">
        <v>0</v>
      </c>
      <c r="J25" s="49">
        <v>0</v>
      </c>
      <c r="K25" s="150">
        <v>0</v>
      </c>
      <c r="L25" s="151">
        <v>0</v>
      </c>
    </row>
    <row r="26" spans="1:12" ht="16.5" customHeight="1" x14ac:dyDescent="0.25">
      <c r="A26" s="145"/>
      <c r="B26" s="121">
        <f>SUM(B12:B25)</f>
        <v>9893417</v>
      </c>
      <c r="C26" s="121">
        <v>1625617</v>
      </c>
      <c r="D26" s="121">
        <v>951658</v>
      </c>
      <c r="E26" s="121">
        <v>673959</v>
      </c>
      <c r="F26" s="121">
        <v>3398242</v>
      </c>
      <c r="G26" s="121">
        <v>4631814</v>
      </c>
      <c r="H26" s="121">
        <v>60278</v>
      </c>
      <c r="I26" s="121">
        <v>1077010</v>
      </c>
      <c r="J26" s="121">
        <v>1478648</v>
      </c>
      <c r="K26" s="121">
        <v>2015878</v>
      </c>
      <c r="L26" s="121">
        <v>237744</v>
      </c>
    </row>
    <row r="27" spans="1:12" ht="16.5" customHeight="1" x14ac:dyDescent="0.25">
      <c r="A27" s="152" t="s">
        <v>33</v>
      </c>
      <c r="B27" s="146">
        <f t="shared" si="0"/>
        <v>0</v>
      </c>
      <c r="C27" s="147">
        <v>0</v>
      </c>
      <c r="D27" s="148">
        <v>0</v>
      </c>
      <c r="E27" s="148">
        <v>0</v>
      </c>
      <c r="F27" s="148">
        <v>0</v>
      </c>
      <c r="G27" s="149">
        <v>0</v>
      </c>
      <c r="H27" s="148">
        <v>0</v>
      </c>
      <c r="I27" s="148">
        <v>0</v>
      </c>
      <c r="J27" s="49">
        <v>0</v>
      </c>
      <c r="K27" s="150">
        <v>0</v>
      </c>
      <c r="L27" s="151">
        <v>0</v>
      </c>
    </row>
    <row r="28" spans="1:12" ht="16.5" customHeight="1" x14ac:dyDescent="0.25">
      <c r="A28" s="133" t="s">
        <v>34</v>
      </c>
      <c r="B28" s="146">
        <f t="shared" si="0"/>
        <v>839212</v>
      </c>
      <c r="C28" s="147">
        <v>0</v>
      </c>
      <c r="D28" s="148">
        <v>0</v>
      </c>
      <c r="E28" s="148">
        <v>0</v>
      </c>
      <c r="F28" s="148">
        <v>648279</v>
      </c>
      <c r="G28" s="149">
        <v>190933</v>
      </c>
      <c r="H28" s="148">
        <v>1218</v>
      </c>
      <c r="I28" s="148">
        <v>184384</v>
      </c>
      <c r="J28" s="49">
        <v>3206</v>
      </c>
      <c r="K28" s="150">
        <v>2125</v>
      </c>
      <c r="L28" s="151">
        <v>0</v>
      </c>
    </row>
    <row r="29" spans="1:12" ht="16.5" customHeight="1" x14ac:dyDescent="0.25">
      <c r="A29" s="133" t="s">
        <v>35</v>
      </c>
      <c r="B29" s="146">
        <f t="shared" si="0"/>
        <v>15992200</v>
      </c>
      <c r="C29" s="147">
        <v>8248198</v>
      </c>
      <c r="D29" s="148">
        <v>8248198</v>
      </c>
      <c r="E29" s="148">
        <v>0</v>
      </c>
      <c r="F29" s="148">
        <v>238322</v>
      </c>
      <c r="G29" s="149">
        <v>6538673</v>
      </c>
      <c r="H29" s="148">
        <v>47438</v>
      </c>
      <c r="I29" s="148">
        <v>2147437</v>
      </c>
      <c r="J29" s="49">
        <v>3278313</v>
      </c>
      <c r="K29" s="150">
        <v>1065485</v>
      </c>
      <c r="L29" s="151">
        <v>967007</v>
      </c>
    </row>
    <row r="30" spans="1:12" ht="16.5" customHeight="1" x14ac:dyDescent="0.25">
      <c r="A30" s="133" t="s">
        <v>36</v>
      </c>
      <c r="B30" s="146">
        <f t="shared" si="0"/>
        <v>172837</v>
      </c>
      <c r="C30" s="147">
        <v>0</v>
      </c>
      <c r="D30" s="148">
        <v>0</v>
      </c>
      <c r="E30" s="148">
        <v>0</v>
      </c>
      <c r="F30" s="148">
        <v>75691</v>
      </c>
      <c r="G30" s="149">
        <v>97146</v>
      </c>
      <c r="H30" s="148">
        <v>0</v>
      </c>
      <c r="I30" s="148">
        <v>19564</v>
      </c>
      <c r="J30" s="49">
        <v>0</v>
      </c>
      <c r="K30" s="150">
        <v>77582</v>
      </c>
      <c r="L30" s="151">
        <v>0</v>
      </c>
    </row>
    <row r="31" spans="1:12" ht="16.5" customHeight="1" x14ac:dyDescent="0.25">
      <c r="A31" s="133" t="s">
        <v>37</v>
      </c>
      <c r="B31" s="146">
        <f t="shared" si="0"/>
        <v>1139420</v>
      </c>
      <c r="C31" s="147">
        <v>64833</v>
      </c>
      <c r="D31" s="148">
        <v>59703</v>
      </c>
      <c r="E31" s="148">
        <v>5130</v>
      </c>
      <c r="F31" s="148">
        <v>587161</v>
      </c>
      <c r="G31" s="149">
        <v>475300</v>
      </c>
      <c r="H31" s="148">
        <v>3886</v>
      </c>
      <c r="I31" s="148">
        <v>68223</v>
      </c>
      <c r="J31" s="49">
        <v>400645</v>
      </c>
      <c r="K31" s="150">
        <v>2546</v>
      </c>
      <c r="L31" s="151">
        <v>12126</v>
      </c>
    </row>
    <row r="32" spans="1:12" ht="16.5" customHeight="1" x14ac:dyDescent="0.25">
      <c r="A32" s="133" t="s">
        <v>38</v>
      </c>
      <c r="B32" s="146">
        <f t="shared" si="0"/>
        <v>190960</v>
      </c>
      <c r="C32" s="147">
        <v>49231</v>
      </c>
      <c r="D32" s="148">
        <v>0</v>
      </c>
      <c r="E32" s="148">
        <v>49231</v>
      </c>
      <c r="F32" s="148">
        <v>113763</v>
      </c>
      <c r="G32" s="149">
        <v>27966</v>
      </c>
      <c r="H32" s="148">
        <v>0</v>
      </c>
      <c r="I32" s="148">
        <v>1610</v>
      </c>
      <c r="J32" s="49">
        <v>0</v>
      </c>
      <c r="K32" s="150">
        <v>26356</v>
      </c>
      <c r="L32" s="151">
        <v>0</v>
      </c>
    </row>
    <row r="33" spans="1:12" ht="16.5" customHeight="1" x14ac:dyDescent="0.25">
      <c r="A33" s="133" t="s">
        <v>39</v>
      </c>
      <c r="B33" s="146">
        <f t="shared" si="0"/>
        <v>487289</v>
      </c>
      <c r="C33" s="147">
        <v>0</v>
      </c>
      <c r="D33" s="148">
        <v>0</v>
      </c>
      <c r="E33" s="148">
        <v>0</v>
      </c>
      <c r="F33" s="148">
        <v>146365</v>
      </c>
      <c r="G33" s="149">
        <v>285965</v>
      </c>
      <c r="H33" s="148">
        <v>0</v>
      </c>
      <c r="I33" s="148">
        <v>83686</v>
      </c>
      <c r="J33" s="49">
        <v>174375</v>
      </c>
      <c r="K33" s="150">
        <v>27904</v>
      </c>
      <c r="L33" s="151">
        <v>54959</v>
      </c>
    </row>
    <row r="34" spans="1:12" ht="16.5" customHeight="1" x14ac:dyDescent="0.25">
      <c r="A34" s="133" t="s">
        <v>40</v>
      </c>
      <c r="B34" s="146">
        <f t="shared" si="0"/>
        <v>573141</v>
      </c>
      <c r="C34" s="147">
        <v>172386</v>
      </c>
      <c r="D34" s="148">
        <v>172386</v>
      </c>
      <c r="E34" s="148">
        <v>0</v>
      </c>
      <c r="F34" s="148">
        <v>191345</v>
      </c>
      <c r="G34" s="149">
        <v>190679</v>
      </c>
      <c r="H34" s="148">
        <v>1547</v>
      </c>
      <c r="I34" s="148">
        <v>130602</v>
      </c>
      <c r="J34" s="49">
        <v>28504</v>
      </c>
      <c r="K34" s="150">
        <v>30026</v>
      </c>
      <c r="L34" s="151">
        <v>18731</v>
      </c>
    </row>
    <row r="35" spans="1:12" ht="16.5" customHeight="1" x14ac:dyDescent="0.25">
      <c r="A35" s="133" t="s">
        <v>41</v>
      </c>
      <c r="B35" s="146">
        <f t="shared" si="0"/>
        <v>62362</v>
      </c>
      <c r="C35" s="147">
        <v>0</v>
      </c>
      <c r="D35" s="148">
        <v>0</v>
      </c>
      <c r="E35" s="148">
        <v>0</v>
      </c>
      <c r="F35" s="148">
        <v>61771</v>
      </c>
      <c r="G35" s="149">
        <v>591</v>
      </c>
      <c r="H35" s="148">
        <v>0</v>
      </c>
      <c r="I35" s="148">
        <v>0</v>
      </c>
      <c r="J35" s="49">
        <v>265</v>
      </c>
      <c r="K35" s="150">
        <v>326</v>
      </c>
      <c r="L35" s="151">
        <v>0</v>
      </c>
    </row>
    <row r="36" spans="1:12" ht="16.5" customHeight="1" x14ac:dyDescent="0.25">
      <c r="A36" s="153" t="s">
        <v>42</v>
      </c>
      <c r="B36" s="146">
        <f t="shared" si="0"/>
        <v>408594</v>
      </c>
      <c r="C36" s="147">
        <v>0</v>
      </c>
      <c r="D36" s="148">
        <v>0</v>
      </c>
      <c r="E36" s="148">
        <v>0</v>
      </c>
      <c r="F36" s="148">
        <v>408594</v>
      </c>
      <c r="G36" s="149">
        <v>0</v>
      </c>
      <c r="H36" s="148">
        <v>0</v>
      </c>
      <c r="I36" s="148">
        <v>0</v>
      </c>
      <c r="J36" s="49">
        <v>0</v>
      </c>
      <c r="K36" s="150">
        <v>0</v>
      </c>
      <c r="L36" s="151">
        <v>0</v>
      </c>
    </row>
    <row r="37" spans="1:12" ht="16.5" customHeight="1" x14ac:dyDescent="0.25">
      <c r="A37" s="153" t="s">
        <v>43</v>
      </c>
      <c r="B37" s="146">
        <f t="shared" si="0"/>
        <v>196189</v>
      </c>
      <c r="C37" s="147">
        <v>0</v>
      </c>
      <c r="D37" s="148">
        <v>0</v>
      </c>
      <c r="E37" s="148">
        <v>0</v>
      </c>
      <c r="F37" s="148">
        <v>189513</v>
      </c>
      <c r="G37" s="149">
        <v>6676</v>
      </c>
      <c r="H37" s="148">
        <v>1827</v>
      </c>
      <c r="I37" s="148">
        <v>0</v>
      </c>
      <c r="J37" s="49">
        <v>0</v>
      </c>
      <c r="K37" s="150">
        <v>4849</v>
      </c>
      <c r="L37" s="151">
        <v>0</v>
      </c>
    </row>
    <row r="38" spans="1:12" ht="16.5" customHeight="1" x14ac:dyDescent="0.25">
      <c r="A38" s="133" t="s">
        <v>44</v>
      </c>
      <c r="B38" s="146">
        <f t="shared" si="0"/>
        <v>365473</v>
      </c>
      <c r="C38" s="147">
        <v>88697</v>
      </c>
      <c r="D38" s="148">
        <v>0</v>
      </c>
      <c r="E38" s="148">
        <v>88697</v>
      </c>
      <c r="F38" s="148">
        <v>246422</v>
      </c>
      <c r="G38" s="149">
        <v>3593</v>
      </c>
      <c r="H38" s="148">
        <v>0</v>
      </c>
      <c r="I38" s="148">
        <v>2134</v>
      </c>
      <c r="J38" s="49">
        <v>486</v>
      </c>
      <c r="K38" s="150">
        <v>973</v>
      </c>
      <c r="L38" s="151">
        <v>26761</v>
      </c>
    </row>
    <row r="39" spans="1:12" ht="16.5" customHeight="1" x14ac:dyDescent="0.25">
      <c r="A39" s="133" t="s">
        <v>45</v>
      </c>
      <c r="B39" s="146">
        <f t="shared" si="0"/>
        <v>302889</v>
      </c>
      <c r="C39" s="147">
        <v>0</v>
      </c>
      <c r="D39" s="148">
        <v>0</v>
      </c>
      <c r="E39" s="148">
        <v>0</v>
      </c>
      <c r="F39" s="148">
        <v>302889</v>
      </c>
      <c r="G39" s="149">
        <v>0</v>
      </c>
      <c r="H39" s="148">
        <v>0</v>
      </c>
      <c r="I39" s="148">
        <v>0</v>
      </c>
      <c r="J39" s="49">
        <v>0</v>
      </c>
      <c r="K39" s="150">
        <v>0</v>
      </c>
      <c r="L39" s="151">
        <v>0</v>
      </c>
    </row>
    <row r="40" spans="1:12" ht="16.5" customHeight="1" x14ac:dyDescent="0.25">
      <c r="A40" s="133" t="s">
        <v>46</v>
      </c>
      <c r="B40" s="146">
        <f t="shared" si="0"/>
        <v>207011</v>
      </c>
      <c r="C40" s="147">
        <v>69416</v>
      </c>
      <c r="D40" s="148">
        <v>17774</v>
      </c>
      <c r="E40" s="148">
        <v>51642</v>
      </c>
      <c r="F40" s="148">
        <v>137595</v>
      </c>
      <c r="G40" s="149">
        <v>0</v>
      </c>
      <c r="H40" s="148">
        <v>0</v>
      </c>
      <c r="I40" s="148">
        <v>0</v>
      </c>
      <c r="J40" s="49">
        <v>0</v>
      </c>
      <c r="K40" s="150">
        <v>0</v>
      </c>
      <c r="L40" s="151">
        <v>0</v>
      </c>
    </row>
    <row r="41" spans="1:12" ht="16.5" customHeight="1" x14ac:dyDescent="0.25">
      <c r="A41" s="133"/>
      <c r="B41" s="121">
        <f>SUM(B28:B40)</f>
        <v>20937577</v>
      </c>
      <c r="C41" s="121">
        <v>8692761</v>
      </c>
      <c r="D41" s="121">
        <v>8498061</v>
      </c>
      <c r="E41" s="121">
        <v>194700</v>
      </c>
      <c r="F41" s="121">
        <v>3347710</v>
      </c>
      <c r="G41" s="121">
        <v>7817522</v>
      </c>
      <c r="H41" s="121">
        <v>55916</v>
      </c>
      <c r="I41" s="121">
        <v>2637640</v>
      </c>
      <c r="J41" s="121">
        <v>3885794</v>
      </c>
      <c r="K41" s="121">
        <v>1238172</v>
      </c>
      <c r="L41" s="121">
        <v>1079584</v>
      </c>
    </row>
    <row r="42" spans="1:12" ht="16.5" customHeight="1" x14ac:dyDescent="0.25">
      <c r="A42" s="152" t="s">
        <v>47</v>
      </c>
      <c r="B42" s="146">
        <f t="shared" si="0"/>
        <v>0</v>
      </c>
      <c r="C42" s="147">
        <v>0</v>
      </c>
      <c r="D42" s="148">
        <v>0</v>
      </c>
      <c r="E42" s="148">
        <v>0</v>
      </c>
      <c r="F42" s="148">
        <v>0</v>
      </c>
      <c r="G42" s="149">
        <v>0</v>
      </c>
      <c r="H42" s="148">
        <v>0</v>
      </c>
      <c r="I42" s="148">
        <v>0</v>
      </c>
      <c r="J42" s="49">
        <v>0</v>
      </c>
      <c r="K42" s="150">
        <v>0</v>
      </c>
      <c r="L42" s="151">
        <v>0</v>
      </c>
    </row>
    <row r="43" spans="1:12" ht="16.5" customHeight="1" x14ac:dyDescent="0.25">
      <c r="A43" s="133" t="s">
        <v>48</v>
      </c>
      <c r="B43" s="146">
        <f t="shared" si="0"/>
        <v>237117</v>
      </c>
      <c r="C43" s="147">
        <v>0</v>
      </c>
      <c r="D43" s="148">
        <v>0</v>
      </c>
      <c r="E43" s="148">
        <v>0</v>
      </c>
      <c r="F43" s="148">
        <v>237117</v>
      </c>
      <c r="G43" s="149">
        <v>0</v>
      </c>
      <c r="H43" s="148">
        <v>0</v>
      </c>
      <c r="I43" s="148">
        <v>0</v>
      </c>
      <c r="J43" s="49">
        <v>0</v>
      </c>
      <c r="K43" s="150">
        <v>0</v>
      </c>
      <c r="L43" s="151">
        <v>0</v>
      </c>
    </row>
    <row r="44" spans="1:12" ht="16.5" customHeight="1" x14ac:dyDescent="0.25">
      <c r="A44" s="133" t="s">
        <v>49</v>
      </c>
      <c r="B44" s="146">
        <f t="shared" si="0"/>
        <v>441063</v>
      </c>
      <c r="C44" s="147">
        <v>0</v>
      </c>
      <c r="D44" s="148">
        <v>0</v>
      </c>
      <c r="E44" s="148">
        <v>0</v>
      </c>
      <c r="F44" s="148">
        <v>121962</v>
      </c>
      <c r="G44" s="149">
        <v>319101</v>
      </c>
      <c r="H44" s="148">
        <v>2826</v>
      </c>
      <c r="I44" s="148">
        <v>10184</v>
      </c>
      <c r="J44" s="49">
        <v>127223</v>
      </c>
      <c r="K44" s="150">
        <v>178868</v>
      </c>
      <c r="L44" s="151">
        <v>0</v>
      </c>
    </row>
    <row r="45" spans="1:12" ht="16.5" customHeight="1" x14ac:dyDescent="0.25">
      <c r="A45" s="133" t="s">
        <v>50</v>
      </c>
      <c r="B45" s="146">
        <f t="shared" si="0"/>
        <v>113151</v>
      </c>
      <c r="C45" s="147">
        <v>0</v>
      </c>
      <c r="D45" s="148">
        <v>0</v>
      </c>
      <c r="E45" s="148">
        <v>0</v>
      </c>
      <c r="F45" s="148">
        <v>92502</v>
      </c>
      <c r="G45" s="149">
        <v>20649</v>
      </c>
      <c r="H45" s="148">
        <v>0</v>
      </c>
      <c r="I45" s="148">
        <v>0</v>
      </c>
      <c r="J45" s="49">
        <v>0</v>
      </c>
      <c r="K45" s="150">
        <v>20649</v>
      </c>
      <c r="L45" s="151">
        <v>0</v>
      </c>
    </row>
    <row r="46" spans="1:12" s="20" customFormat="1" ht="16.5" customHeight="1" x14ac:dyDescent="0.25">
      <c r="A46" s="153" t="s">
        <v>51</v>
      </c>
      <c r="B46" s="146">
        <f t="shared" si="0"/>
        <v>162252</v>
      </c>
      <c r="C46" s="147">
        <v>0</v>
      </c>
      <c r="D46" s="148">
        <v>0</v>
      </c>
      <c r="E46" s="148">
        <v>0</v>
      </c>
      <c r="F46" s="148">
        <v>162252</v>
      </c>
      <c r="G46" s="149">
        <v>0</v>
      </c>
      <c r="H46" s="148">
        <v>0</v>
      </c>
      <c r="I46" s="148">
        <v>0</v>
      </c>
      <c r="J46" s="49">
        <v>0</v>
      </c>
      <c r="K46" s="150">
        <v>0</v>
      </c>
      <c r="L46" s="151">
        <v>0</v>
      </c>
    </row>
    <row r="47" spans="1:12" s="20" customFormat="1" ht="16.5" customHeight="1" x14ac:dyDescent="0.25">
      <c r="A47" s="153" t="s">
        <v>52</v>
      </c>
      <c r="B47" s="146">
        <f t="shared" si="0"/>
        <v>22046459</v>
      </c>
      <c r="C47" s="147">
        <v>10718516</v>
      </c>
      <c r="D47" s="148">
        <v>10718516</v>
      </c>
      <c r="E47" s="148">
        <v>0</v>
      </c>
      <c r="F47" s="148">
        <v>272786</v>
      </c>
      <c r="G47" s="149">
        <v>10026171</v>
      </c>
      <c r="H47" s="148">
        <v>59328</v>
      </c>
      <c r="I47" s="148">
        <v>1597266</v>
      </c>
      <c r="J47" s="49">
        <v>3933455</v>
      </c>
      <c r="K47" s="150">
        <v>4436122</v>
      </c>
      <c r="L47" s="151">
        <v>1028986</v>
      </c>
    </row>
    <row r="48" spans="1:12" ht="16.5" customHeight="1" x14ac:dyDescent="0.25">
      <c r="A48" s="133" t="s">
        <v>53</v>
      </c>
      <c r="B48" s="146">
        <f t="shared" si="0"/>
        <v>157591</v>
      </c>
      <c r="C48" s="147">
        <v>0</v>
      </c>
      <c r="D48" s="148">
        <v>0</v>
      </c>
      <c r="E48" s="148">
        <v>0</v>
      </c>
      <c r="F48" s="148">
        <v>157231</v>
      </c>
      <c r="G48" s="149">
        <v>360</v>
      </c>
      <c r="H48" s="148">
        <v>360</v>
      </c>
      <c r="I48" s="148">
        <v>0</v>
      </c>
      <c r="J48" s="49">
        <v>0</v>
      </c>
      <c r="K48" s="150">
        <v>0</v>
      </c>
      <c r="L48" s="151">
        <v>0</v>
      </c>
    </row>
    <row r="49" spans="1:12" ht="16.5" customHeight="1" x14ac:dyDescent="0.25">
      <c r="A49" s="133" t="s">
        <v>54</v>
      </c>
      <c r="B49" s="146">
        <f t="shared" si="0"/>
        <v>328385</v>
      </c>
      <c r="C49" s="147">
        <v>0</v>
      </c>
      <c r="D49" s="148">
        <v>0</v>
      </c>
      <c r="E49" s="148">
        <v>0</v>
      </c>
      <c r="F49" s="148">
        <v>328145</v>
      </c>
      <c r="G49" s="149">
        <v>240</v>
      </c>
      <c r="H49" s="148">
        <v>240</v>
      </c>
      <c r="I49" s="148">
        <v>0</v>
      </c>
      <c r="J49" s="49">
        <v>0</v>
      </c>
      <c r="K49" s="150">
        <v>0</v>
      </c>
      <c r="L49" s="151">
        <v>0</v>
      </c>
    </row>
    <row r="50" spans="1:12" ht="16.5" customHeight="1" x14ac:dyDescent="0.25">
      <c r="A50" s="133" t="s">
        <v>55</v>
      </c>
      <c r="B50" s="146">
        <f t="shared" si="0"/>
        <v>146331</v>
      </c>
      <c r="C50" s="147">
        <v>44549</v>
      </c>
      <c r="D50" s="148">
        <v>44549</v>
      </c>
      <c r="E50" s="148">
        <v>0</v>
      </c>
      <c r="F50" s="148">
        <v>26517</v>
      </c>
      <c r="G50" s="149">
        <v>74947</v>
      </c>
      <c r="H50" s="148">
        <v>0</v>
      </c>
      <c r="I50" s="148">
        <v>11740</v>
      </c>
      <c r="J50" s="49">
        <v>59933</v>
      </c>
      <c r="K50" s="150">
        <v>3274</v>
      </c>
      <c r="L50" s="151">
        <v>318</v>
      </c>
    </row>
    <row r="51" spans="1:12" ht="16.5" customHeight="1" x14ac:dyDescent="0.25">
      <c r="A51" s="133" t="s">
        <v>56</v>
      </c>
      <c r="B51" s="146">
        <f t="shared" si="0"/>
        <v>226736</v>
      </c>
      <c r="C51" s="147">
        <v>21807</v>
      </c>
      <c r="D51" s="148">
        <v>0</v>
      </c>
      <c r="E51" s="148">
        <v>21807</v>
      </c>
      <c r="F51" s="148">
        <v>204341</v>
      </c>
      <c r="G51" s="149">
        <v>588</v>
      </c>
      <c r="H51" s="148">
        <v>588</v>
      </c>
      <c r="I51" s="148">
        <v>0</v>
      </c>
      <c r="J51" s="49">
        <v>0</v>
      </c>
      <c r="K51" s="150">
        <v>0</v>
      </c>
      <c r="L51" s="151">
        <v>0</v>
      </c>
    </row>
    <row r="52" spans="1:12" ht="16.5" customHeight="1" x14ac:dyDescent="0.25">
      <c r="A52" s="133" t="s">
        <v>57</v>
      </c>
      <c r="B52" s="146">
        <f t="shared" si="0"/>
        <v>337467</v>
      </c>
      <c r="C52" s="147">
        <v>0</v>
      </c>
      <c r="D52" s="148">
        <v>0</v>
      </c>
      <c r="E52" s="148">
        <v>0</v>
      </c>
      <c r="F52" s="148">
        <v>326656</v>
      </c>
      <c r="G52" s="149">
        <v>10811</v>
      </c>
      <c r="H52" s="148">
        <v>545</v>
      </c>
      <c r="I52" s="148">
        <v>0</v>
      </c>
      <c r="J52" s="49">
        <v>0</v>
      </c>
      <c r="K52" s="150">
        <v>10266</v>
      </c>
      <c r="L52" s="151">
        <v>0</v>
      </c>
    </row>
    <row r="53" spans="1:12" ht="16.5" customHeight="1" x14ac:dyDescent="0.25">
      <c r="A53" s="133" t="s">
        <v>58</v>
      </c>
      <c r="B53" s="146">
        <f t="shared" si="0"/>
        <v>497871</v>
      </c>
      <c r="C53" s="147">
        <v>0</v>
      </c>
      <c r="D53" s="148">
        <v>0</v>
      </c>
      <c r="E53" s="148">
        <v>0</v>
      </c>
      <c r="F53" s="148">
        <v>426583</v>
      </c>
      <c r="G53" s="149">
        <v>70970</v>
      </c>
      <c r="H53" s="148">
        <v>500</v>
      </c>
      <c r="I53" s="148">
        <v>70442</v>
      </c>
      <c r="J53" s="49">
        <v>28</v>
      </c>
      <c r="K53" s="150">
        <v>0</v>
      </c>
      <c r="L53" s="151">
        <v>318</v>
      </c>
    </row>
    <row r="54" spans="1:12" ht="16.5" customHeight="1" x14ac:dyDescent="0.25">
      <c r="A54" s="133" t="s">
        <v>59</v>
      </c>
      <c r="B54" s="146">
        <f t="shared" si="0"/>
        <v>280452</v>
      </c>
      <c r="C54" s="147">
        <v>0</v>
      </c>
      <c r="D54" s="148">
        <v>0</v>
      </c>
      <c r="E54" s="148">
        <v>0</v>
      </c>
      <c r="F54" s="148">
        <v>280452</v>
      </c>
      <c r="G54" s="149">
        <v>0</v>
      </c>
      <c r="H54" s="148">
        <v>0</v>
      </c>
      <c r="I54" s="148">
        <v>0</v>
      </c>
      <c r="J54" s="49">
        <v>0</v>
      </c>
      <c r="K54" s="150">
        <v>0</v>
      </c>
      <c r="L54" s="151">
        <v>0</v>
      </c>
    </row>
    <row r="55" spans="1:12" ht="16.5" customHeight="1" x14ac:dyDescent="0.25">
      <c r="A55" s="133"/>
      <c r="B55" s="121">
        <f>SUM(B43:B54)</f>
        <v>24974875</v>
      </c>
      <c r="C55" s="121">
        <v>10784872</v>
      </c>
      <c r="D55" s="121">
        <v>10763065</v>
      </c>
      <c r="E55" s="121">
        <v>21807</v>
      </c>
      <c r="F55" s="121">
        <v>2636544</v>
      </c>
      <c r="G55" s="121">
        <v>10523837</v>
      </c>
      <c r="H55" s="121">
        <v>64387</v>
      </c>
      <c r="I55" s="121">
        <v>1689632</v>
      </c>
      <c r="J55" s="121">
        <v>4120639</v>
      </c>
      <c r="K55" s="121">
        <v>4649179</v>
      </c>
      <c r="L55" s="121">
        <v>1029622</v>
      </c>
    </row>
    <row r="56" spans="1:12" ht="16.5" customHeight="1" x14ac:dyDescent="0.25">
      <c r="A56" s="152" t="s">
        <v>60</v>
      </c>
      <c r="B56" s="146">
        <f t="shared" si="0"/>
        <v>0</v>
      </c>
      <c r="C56" s="147">
        <v>0</v>
      </c>
      <c r="D56" s="148">
        <v>0</v>
      </c>
      <c r="E56" s="148">
        <v>0</v>
      </c>
      <c r="F56" s="148">
        <v>0</v>
      </c>
      <c r="G56" s="149">
        <v>0</v>
      </c>
      <c r="H56" s="148">
        <v>0</v>
      </c>
      <c r="I56" s="148">
        <v>0</v>
      </c>
      <c r="J56" s="49">
        <v>0</v>
      </c>
      <c r="K56" s="150">
        <v>0</v>
      </c>
      <c r="L56" s="151">
        <v>0</v>
      </c>
    </row>
    <row r="57" spans="1:12" ht="16.5" customHeight="1" x14ac:dyDescent="0.25">
      <c r="A57" s="133" t="s">
        <v>61</v>
      </c>
      <c r="B57" s="146">
        <f t="shared" si="0"/>
        <v>1873482</v>
      </c>
      <c r="C57" s="147">
        <v>799587</v>
      </c>
      <c r="D57" s="148">
        <v>689111</v>
      </c>
      <c r="E57" s="148">
        <v>110476</v>
      </c>
      <c r="F57" s="148">
        <v>277587</v>
      </c>
      <c r="G57" s="149">
        <v>584670</v>
      </c>
      <c r="H57" s="148">
        <v>15368</v>
      </c>
      <c r="I57" s="148">
        <v>129622</v>
      </c>
      <c r="J57" s="49">
        <v>400586</v>
      </c>
      <c r="K57" s="150">
        <v>39094</v>
      </c>
      <c r="L57" s="151">
        <v>211638</v>
      </c>
    </row>
    <row r="58" spans="1:12" ht="16.5" customHeight="1" x14ac:dyDescent="0.25">
      <c r="A58" s="133" t="s">
        <v>62</v>
      </c>
      <c r="B58" s="146">
        <f t="shared" si="0"/>
        <v>962791</v>
      </c>
      <c r="C58" s="147">
        <v>176771</v>
      </c>
      <c r="D58" s="148">
        <v>176771</v>
      </c>
      <c r="E58" s="148">
        <v>0</v>
      </c>
      <c r="F58" s="148">
        <v>268495</v>
      </c>
      <c r="G58" s="149">
        <v>479230</v>
      </c>
      <c r="H58" s="148">
        <v>16200</v>
      </c>
      <c r="I58" s="148">
        <v>317505</v>
      </c>
      <c r="J58" s="49">
        <v>120019</v>
      </c>
      <c r="K58" s="150">
        <v>25506</v>
      </c>
      <c r="L58" s="151">
        <v>38295</v>
      </c>
    </row>
    <row r="59" spans="1:12" ht="16.5" customHeight="1" x14ac:dyDescent="0.25">
      <c r="A59" s="133" t="s">
        <v>63</v>
      </c>
      <c r="B59" s="146">
        <f t="shared" si="0"/>
        <v>259105</v>
      </c>
      <c r="C59" s="147">
        <v>40574</v>
      </c>
      <c r="D59" s="148">
        <v>2240</v>
      </c>
      <c r="E59" s="148">
        <v>38334</v>
      </c>
      <c r="F59" s="148">
        <v>211977</v>
      </c>
      <c r="G59" s="149">
        <v>6236</v>
      </c>
      <c r="H59" s="148">
        <v>3602</v>
      </c>
      <c r="I59" s="148">
        <v>2197</v>
      </c>
      <c r="J59" s="49">
        <v>437</v>
      </c>
      <c r="K59" s="150">
        <v>0</v>
      </c>
      <c r="L59" s="151">
        <v>318</v>
      </c>
    </row>
    <row r="60" spans="1:12" ht="16.5" customHeight="1" x14ac:dyDescent="0.25">
      <c r="A60" s="133" t="s">
        <v>64</v>
      </c>
      <c r="B60" s="146">
        <f t="shared" si="0"/>
        <v>243254</v>
      </c>
      <c r="C60" s="147">
        <v>43787</v>
      </c>
      <c r="D60" s="148">
        <v>0</v>
      </c>
      <c r="E60" s="148">
        <v>43787</v>
      </c>
      <c r="F60" s="148">
        <v>193808</v>
      </c>
      <c r="G60" s="149">
        <v>5659</v>
      </c>
      <c r="H60" s="148">
        <v>0</v>
      </c>
      <c r="I60" s="148">
        <v>0</v>
      </c>
      <c r="J60" s="49">
        <v>0</v>
      </c>
      <c r="K60" s="150">
        <v>5659</v>
      </c>
      <c r="L60" s="151">
        <v>0</v>
      </c>
    </row>
    <row r="61" spans="1:12" ht="16.5" customHeight="1" x14ac:dyDescent="0.25">
      <c r="A61" s="133" t="s">
        <v>65</v>
      </c>
      <c r="B61" s="146">
        <f t="shared" si="0"/>
        <v>113467</v>
      </c>
      <c r="C61" s="147">
        <v>0</v>
      </c>
      <c r="D61" s="148">
        <v>0</v>
      </c>
      <c r="E61" s="148">
        <v>0</v>
      </c>
      <c r="F61" s="148">
        <v>92304</v>
      </c>
      <c r="G61" s="149">
        <v>21163</v>
      </c>
      <c r="H61" s="148">
        <v>2544</v>
      </c>
      <c r="I61" s="148">
        <v>16513</v>
      </c>
      <c r="J61" s="49">
        <v>1461</v>
      </c>
      <c r="K61" s="150">
        <v>645</v>
      </c>
      <c r="L61" s="151">
        <v>0</v>
      </c>
    </row>
    <row r="62" spans="1:12" ht="16.5" customHeight="1" x14ac:dyDescent="0.25">
      <c r="A62" s="133" t="s">
        <v>66</v>
      </c>
      <c r="B62" s="146">
        <f t="shared" si="0"/>
        <v>371771</v>
      </c>
      <c r="C62" s="147">
        <v>0</v>
      </c>
      <c r="D62" s="148">
        <v>0</v>
      </c>
      <c r="E62" s="148">
        <v>0</v>
      </c>
      <c r="F62" s="148">
        <v>368986</v>
      </c>
      <c r="G62" s="149">
        <v>2785</v>
      </c>
      <c r="H62" s="148">
        <v>1254</v>
      </c>
      <c r="I62" s="148">
        <v>1531</v>
      </c>
      <c r="J62" s="49">
        <v>0</v>
      </c>
      <c r="K62" s="150">
        <v>0</v>
      </c>
      <c r="L62" s="151">
        <v>0</v>
      </c>
    </row>
    <row r="63" spans="1:12" ht="16.5" customHeight="1" x14ac:dyDescent="0.25">
      <c r="A63" s="133" t="s">
        <v>67</v>
      </c>
      <c r="B63" s="146">
        <f t="shared" si="0"/>
        <v>184233</v>
      </c>
      <c r="C63" s="147">
        <v>0</v>
      </c>
      <c r="D63" s="148">
        <v>0</v>
      </c>
      <c r="E63" s="148">
        <v>0</v>
      </c>
      <c r="F63" s="148">
        <v>184233</v>
      </c>
      <c r="G63" s="149">
        <v>0</v>
      </c>
      <c r="H63" s="148">
        <v>0</v>
      </c>
      <c r="I63" s="148">
        <v>0</v>
      </c>
      <c r="J63" s="49">
        <v>0</v>
      </c>
      <c r="K63" s="150">
        <v>0</v>
      </c>
      <c r="L63" s="151">
        <v>0</v>
      </c>
    </row>
    <row r="64" spans="1:12" ht="16.5" customHeight="1" x14ac:dyDescent="0.25">
      <c r="A64" s="133" t="s">
        <v>68</v>
      </c>
      <c r="B64" s="146">
        <f t="shared" si="0"/>
        <v>870945</v>
      </c>
      <c r="C64" s="147">
        <v>0</v>
      </c>
      <c r="D64" s="148">
        <v>0</v>
      </c>
      <c r="E64" s="148">
        <v>0</v>
      </c>
      <c r="F64" s="148">
        <v>630024</v>
      </c>
      <c r="G64" s="149">
        <v>240921</v>
      </c>
      <c r="H64" s="148">
        <v>673</v>
      </c>
      <c r="I64" s="148">
        <v>50940</v>
      </c>
      <c r="J64" s="49">
        <v>63725</v>
      </c>
      <c r="K64" s="150">
        <v>125583</v>
      </c>
      <c r="L64" s="151">
        <v>0</v>
      </c>
    </row>
    <row r="65" spans="1:12" ht="16.5" customHeight="1" x14ac:dyDescent="0.25">
      <c r="A65" s="133" t="s">
        <v>69</v>
      </c>
      <c r="B65" s="146">
        <f t="shared" si="0"/>
        <v>236693</v>
      </c>
      <c r="C65" s="147">
        <v>0</v>
      </c>
      <c r="D65" s="148">
        <v>0</v>
      </c>
      <c r="E65" s="148">
        <v>0</v>
      </c>
      <c r="F65" s="148">
        <v>234449</v>
      </c>
      <c r="G65" s="149">
        <v>2244</v>
      </c>
      <c r="H65" s="148">
        <v>0</v>
      </c>
      <c r="I65" s="148">
        <v>0</v>
      </c>
      <c r="J65" s="49">
        <v>2244</v>
      </c>
      <c r="K65" s="150">
        <v>0</v>
      </c>
      <c r="L65" s="151">
        <v>0</v>
      </c>
    </row>
    <row r="66" spans="1:12" ht="16.5" customHeight="1" x14ac:dyDescent="0.25">
      <c r="A66" s="133" t="s">
        <v>70</v>
      </c>
      <c r="B66" s="146">
        <f t="shared" si="0"/>
        <v>68375</v>
      </c>
      <c r="C66" s="147">
        <v>0</v>
      </c>
      <c r="D66" s="148">
        <v>0</v>
      </c>
      <c r="E66" s="148">
        <v>0</v>
      </c>
      <c r="F66" s="148">
        <v>68375</v>
      </c>
      <c r="G66" s="149">
        <v>0</v>
      </c>
      <c r="H66" s="148">
        <v>0</v>
      </c>
      <c r="I66" s="148">
        <v>0</v>
      </c>
      <c r="J66" s="49">
        <v>0</v>
      </c>
      <c r="K66" s="150">
        <v>0</v>
      </c>
      <c r="L66" s="151">
        <v>0</v>
      </c>
    </row>
    <row r="67" spans="1:12" ht="16.5" customHeight="1" x14ac:dyDescent="0.25">
      <c r="A67" s="153"/>
      <c r="B67" s="121">
        <f>SUM(B57:B66)</f>
        <v>5184116</v>
      </c>
      <c r="C67" s="121">
        <v>1060719</v>
      </c>
      <c r="D67" s="121">
        <v>868122</v>
      </c>
      <c r="E67" s="121">
        <v>192597</v>
      </c>
      <c r="F67" s="121">
        <v>2530238</v>
      </c>
      <c r="G67" s="121">
        <v>1342908</v>
      </c>
      <c r="H67" s="121">
        <v>39641</v>
      </c>
      <c r="I67" s="121">
        <v>518308</v>
      </c>
      <c r="J67" s="121">
        <v>588472</v>
      </c>
      <c r="K67" s="121">
        <v>196487</v>
      </c>
      <c r="L67" s="121">
        <v>250251</v>
      </c>
    </row>
    <row r="68" spans="1:12" ht="16.5" customHeight="1" x14ac:dyDescent="0.25">
      <c r="A68" s="152" t="s">
        <v>71</v>
      </c>
      <c r="B68" s="146">
        <f t="shared" si="0"/>
        <v>0</v>
      </c>
      <c r="C68" s="147">
        <v>0</v>
      </c>
      <c r="D68" s="148">
        <v>0</v>
      </c>
      <c r="E68" s="148">
        <v>0</v>
      </c>
      <c r="F68" s="148">
        <v>0</v>
      </c>
      <c r="G68" s="149">
        <v>0</v>
      </c>
      <c r="H68" s="148">
        <v>0</v>
      </c>
      <c r="I68" s="148">
        <v>0</v>
      </c>
      <c r="J68" s="49">
        <v>0</v>
      </c>
      <c r="K68" s="150">
        <v>0</v>
      </c>
      <c r="L68" s="151">
        <v>0</v>
      </c>
    </row>
    <row r="69" spans="1:12" ht="16.5" customHeight="1" x14ac:dyDescent="0.25">
      <c r="A69" s="133" t="s">
        <v>72</v>
      </c>
      <c r="B69" s="146">
        <f t="shared" si="0"/>
        <v>106631</v>
      </c>
      <c r="C69" s="147">
        <v>5318</v>
      </c>
      <c r="D69" s="148">
        <v>0</v>
      </c>
      <c r="E69" s="148">
        <v>5318</v>
      </c>
      <c r="F69" s="148">
        <v>100179</v>
      </c>
      <c r="G69" s="149">
        <v>1134</v>
      </c>
      <c r="H69" s="148">
        <v>1134</v>
      </c>
      <c r="I69" s="148">
        <v>0</v>
      </c>
      <c r="J69" s="49">
        <v>0</v>
      </c>
      <c r="K69" s="150">
        <v>0</v>
      </c>
      <c r="L69" s="151">
        <v>0</v>
      </c>
    </row>
    <row r="70" spans="1:12" ht="16.5" customHeight="1" x14ac:dyDescent="0.25">
      <c r="A70" s="133" t="s">
        <v>73</v>
      </c>
      <c r="B70" s="146">
        <f t="shared" si="0"/>
        <v>1649</v>
      </c>
      <c r="C70" s="147">
        <v>0</v>
      </c>
      <c r="D70" s="148">
        <v>0</v>
      </c>
      <c r="E70" s="148">
        <v>0</v>
      </c>
      <c r="F70" s="148">
        <v>0</v>
      </c>
      <c r="G70" s="149">
        <v>1649</v>
      </c>
      <c r="H70" s="148">
        <v>0</v>
      </c>
      <c r="I70" s="148">
        <v>126</v>
      </c>
      <c r="J70" s="49">
        <v>335</v>
      </c>
      <c r="K70" s="150">
        <v>1188</v>
      </c>
      <c r="L70" s="151">
        <v>0</v>
      </c>
    </row>
    <row r="71" spans="1:12" ht="16.5" customHeight="1" x14ac:dyDescent="0.25">
      <c r="A71" s="133" t="s">
        <v>74</v>
      </c>
      <c r="B71" s="146">
        <f t="shared" si="0"/>
        <v>147825</v>
      </c>
      <c r="C71" s="147">
        <v>52672</v>
      </c>
      <c r="D71" s="148">
        <v>0</v>
      </c>
      <c r="E71" s="148">
        <v>52672</v>
      </c>
      <c r="F71" s="148">
        <v>77030</v>
      </c>
      <c r="G71" s="149">
        <v>18123</v>
      </c>
      <c r="H71" s="148">
        <v>1026</v>
      </c>
      <c r="I71" s="148">
        <v>3720</v>
      </c>
      <c r="J71" s="49">
        <v>0</v>
      </c>
      <c r="K71" s="150">
        <v>13377</v>
      </c>
      <c r="L71" s="151">
        <v>0</v>
      </c>
    </row>
    <row r="72" spans="1:12" ht="16.5" customHeight="1" x14ac:dyDescent="0.25">
      <c r="A72" s="133" t="s">
        <v>75</v>
      </c>
      <c r="B72" s="146">
        <f t="shared" si="0"/>
        <v>1736067</v>
      </c>
      <c r="C72" s="147">
        <v>0</v>
      </c>
      <c r="D72" s="148">
        <v>0</v>
      </c>
      <c r="E72" s="148">
        <v>0</v>
      </c>
      <c r="F72" s="148">
        <v>892822</v>
      </c>
      <c r="G72" s="149">
        <v>717827</v>
      </c>
      <c r="H72" s="148">
        <v>22152</v>
      </c>
      <c r="I72" s="148">
        <v>604532</v>
      </c>
      <c r="J72" s="49">
        <v>55482</v>
      </c>
      <c r="K72" s="150">
        <v>35661</v>
      </c>
      <c r="L72" s="151">
        <v>125418</v>
      </c>
    </row>
    <row r="73" spans="1:12" ht="16.5" customHeight="1" x14ac:dyDescent="0.25">
      <c r="A73" s="133" t="s">
        <v>76</v>
      </c>
      <c r="B73" s="146">
        <f t="shared" si="0"/>
        <v>2962</v>
      </c>
      <c r="C73" s="147">
        <v>0</v>
      </c>
      <c r="D73" s="148">
        <v>0</v>
      </c>
      <c r="E73" s="148">
        <v>0</v>
      </c>
      <c r="F73" s="148">
        <v>2962</v>
      </c>
      <c r="G73" s="149">
        <v>0</v>
      </c>
      <c r="H73" s="148">
        <v>0</v>
      </c>
      <c r="I73" s="148">
        <v>0</v>
      </c>
      <c r="J73" s="49">
        <v>0</v>
      </c>
      <c r="K73" s="150">
        <v>0</v>
      </c>
      <c r="L73" s="151">
        <v>0</v>
      </c>
    </row>
    <row r="74" spans="1:12" ht="16.5" customHeight="1" x14ac:dyDescent="0.25">
      <c r="A74" s="133" t="s">
        <v>77</v>
      </c>
      <c r="B74" s="146">
        <f t="shared" si="0"/>
        <v>139248</v>
      </c>
      <c r="C74" s="147">
        <v>5250</v>
      </c>
      <c r="D74" s="148">
        <v>0</v>
      </c>
      <c r="E74" s="148">
        <v>5250</v>
      </c>
      <c r="F74" s="148">
        <v>133998</v>
      </c>
      <c r="G74" s="149">
        <v>0</v>
      </c>
      <c r="H74" s="148">
        <v>0</v>
      </c>
      <c r="I74" s="148">
        <v>0</v>
      </c>
      <c r="J74" s="49">
        <v>0</v>
      </c>
      <c r="K74" s="150">
        <v>0</v>
      </c>
      <c r="L74" s="151">
        <v>0</v>
      </c>
    </row>
    <row r="75" spans="1:12" ht="16.5" customHeight="1" x14ac:dyDescent="0.25">
      <c r="A75" s="133" t="s">
        <v>78</v>
      </c>
      <c r="B75" s="146">
        <f t="shared" si="0"/>
        <v>58037</v>
      </c>
      <c r="C75" s="147">
        <v>6820</v>
      </c>
      <c r="D75" s="148">
        <v>0</v>
      </c>
      <c r="E75" s="148">
        <v>6820</v>
      </c>
      <c r="F75" s="148">
        <v>51217</v>
      </c>
      <c r="G75" s="149">
        <v>0</v>
      </c>
      <c r="H75" s="148">
        <v>0</v>
      </c>
      <c r="I75" s="148">
        <v>0</v>
      </c>
      <c r="J75" s="49">
        <v>0</v>
      </c>
      <c r="K75" s="150">
        <v>0</v>
      </c>
      <c r="L75" s="151">
        <v>0</v>
      </c>
    </row>
    <row r="76" spans="1:12" ht="16.5" customHeight="1" x14ac:dyDescent="0.25">
      <c r="A76" s="133" t="s">
        <v>79</v>
      </c>
      <c r="B76" s="146">
        <f t="shared" si="0"/>
        <v>38055</v>
      </c>
      <c r="C76" s="147">
        <v>14767</v>
      </c>
      <c r="D76" s="148">
        <v>0</v>
      </c>
      <c r="E76" s="148">
        <v>14767</v>
      </c>
      <c r="F76" s="148">
        <v>23288</v>
      </c>
      <c r="G76" s="149">
        <v>0</v>
      </c>
      <c r="H76" s="148">
        <v>0</v>
      </c>
      <c r="I76" s="148">
        <v>0</v>
      </c>
      <c r="J76" s="49">
        <v>0</v>
      </c>
      <c r="K76" s="150">
        <v>0</v>
      </c>
      <c r="L76" s="151">
        <v>0</v>
      </c>
    </row>
    <row r="77" spans="1:12" ht="16.5" customHeight="1" x14ac:dyDescent="0.25">
      <c r="A77" s="133" t="s">
        <v>80</v>
      </c>
      <c r="B77" s="146">
        <f t="shared" ref="B77:B140" si="1">+C77+F77+G77+L77</f>
        <v>69517</v>
      </c>
      <c r="C77" s="147">
        <v>19666</v>
      </c>
      <c r="D77" s="148">
        <v>0</v>
      </c>
      <c r="E77" s="148">
        <v>19666</v>
      </c>
      <c r="F77" s="148">
        <v>49851</v>
      </c>
      <c r="G77" s="149">
        <v>0</v>
      </c>
      <c r="H77" s="148">
        <v>0</v>
      </c>
      <c r="I77" s="148">
        <v>0</v>
      </c>
      <c r="J77" s="49">
        <v>0</v>
      </c>
      <c r="K77" s="150">
        <v>0</v>
      </c>
      <c r="L77" s="151">
        <v>0</v>
      </c>
    </row>
    <row r="78" spans="1:12" ht="16.5" customHeight="1" x14ac:dyDescent="0.25">
      <c r="A78" s="133" t="s">
        <v>81</v>
      </c>
      <c r="B78" s="146">
        <f t="shared" si="1"/>
        <v>163048</v>
      </c>
      <c r="C78" s="147">
        <v>0</v>
      </c>
      <c r="D78" s="148">
        <v>0</v>
      </c>
      <c r="E78" s="148">
        <v>0</v>
      </c>
      <c r="F78" s="148">
        <v>163048</v>
      </c>
      <c r="G78" s="149">
        <v>0</v>
      </c>
      <c r="H78" s="148">
        <v>0</v>
      </c>
      <c r="I78" s="148">
        <v>0</v>
      </c>
      <c r="J78" s="49">
        <v>0</v>
      </c>
      <c r="K78" s="150">
        <v>0</v>
      </c>
      <c r="L78" s="151">
        <v>0</v>
      </c>
    </row>
    <row r="79" spans="1:12" ht="16.5" customHeight="1" x14ac:dyDescent="0.25">
      <c r="A79" s="133" t="s">
        <v>82</v>
      </c>
      <c r="B79" s="146">
        <f t="shared" si="1"/>
        <v>39567</v>
      </c>
      <c r="C79" s="147">
        <v>0</v>
      </c>
      <c r="D79" s="148">
        <v>0</v>
      </c>
      <c r="E79" s="148">
        <v>0</v>
      </c>
      <c r="F79" s="148">
        <v>30507</v>
      </c>
      <c r="G79" s="149">
        <v>9060</v>
      </c>
      <c r="H79" s="148">
        <v>285</v>
      </c>
      <c r="I79" s="148">
        <v>2499</v>
      </c>
      <c r="J79" s="49">
        <v>1266</v>
      </c>
      <c r="K79" s="150">
        <v>5010</v>
      </c>
      <c r="L79" s="151">
        <v>0</v>
      </c>
    </row>
    <row r="80" spans="1:12" ht="16.5" customHeight="1" x14ac:dyDescent="0.25">
      <c r="A80" s="133"/>
      <c r="B80" s="121">
        <f>SUM(B69:B79)</f>
        <v>2502606</v>
      </c>
      <c r="C80" s="121">
        <v>104493</v>
      </c>
      <c r="D80" s="121">
        <v>0</v>
      </c>
      <c r="E80" s="121">
        <v>104493</v>
      </c>
      <c r="F80" s="121">
        <v>1524902</v>
      </c>
      <c r="G80" s="121">
        <v>747793</v>
      </c>
      <c r="H80" s="121">
        <v>24597</v>
      </c>
      <c r="I80" s="121">
        <v>610877</v>
      </c>
      <c r="J80" s="121">
        <v>57083</v>
      </c>
      <c r="K80" s="121">
        <v>55236</v>
      </c>
      <c r="L80" s="121">
        <v>125418</v>
      </c>
    </row>
    <row r="81" spans="1:12" ht="16.5" customHeight="1" x14ac:dyDescent="0.25">
      <c r="A81" s="152" t="s">
        <v>83</v>
      </c>
      <c r="B81" s="146">
        <f t="shared" si="1"/>
        <v>0</v>
      </c>
      <c r="C81" s="147">
        <v>0</v>
      </c>
      <c r="D81" s="148">
        <v>0</v>
      </c>
      <c r="E81" s="148">
        <v>0</v>
      </c>
      <c r="F81" s="148">
        <v>0</v>
      </c>
      <c r="G81" s="149">
        <v>0</v>
      </c>
      <c r="H81" s="148">
        <v>0</v>
      </c>
      <c r="I81" s="148">
        <v>0</v>
      </c>
      <c r="J81" s="49">
        <v>0</v>
      </c>
      <c r="K81" s="150">
        <v>0</v>
      </c>
      <c r="L81" s="151">
        <v>0</v>
      </c>
    </row>
    <row r="82" spans="1:12" ht="16.5" customHeight="1" x14ac:dyDescent="0.25">
      <c r="A82" s="133" t="s">
        <v>84</v>
      </c>
      <c r="B82" s="146">
        <f t="shared" si="1"/>
        <v>105130</v>
      </c>
      <c r="C82" s="147">
        <v>0</v>
      </c>
      <c r="D82" s="148">
        <v>0</v>
      </c>
      <c r="E82" s="148">
        <v>0</v>
      </c>
      <c r="F82" s="148">
        <v>105130</v>
      </c>
      <c r="G82" s="149">
        <v>0</v>
      </c>
      <c r="H82" s="148">
        <v>0</v>
      </c>
      <c r="I82" s="148">
        <v>0</v>
      </c>
      <c r="J82" s="49">
        <v>0</v>
      </c>
      <c r="K82" s="150">
        <v>0</v>
      </c>
      <c r="L82" s="151">
        <v>0</v>
      </c>
    </row>
    <row r="83" spans="1:12" ht="16.5" customHeight="1" x14ac:dyDescent="0.25">
      <c r="A83" s="133" t="s">
        <v>85</v>
      </c>
      <c r="B83" s="146">
        <f t="shared" si="1"/>
        <v>461638</v>
      </c>
      <c r="C83" s="147">
        <v>0</v>
      </c>
      <c r="D83" s="148">
        <v>0</v>
      </c>
      <c r="E83" s="148">
        <v>0</v>
      </c>
      <c r="F83" s="148">
        <v>294739</v>
      </c>
      <c r="G83" s="149">
        <v>166899</v>
      </c>
      <c r="H83" s="148">
        <v>3045</v>
      </c>
      <c r="I83" s="148">
        <v>65828</v>
      </c>
      <c r="J83" s="49">
        <v>0</v>
      </c>
      <c r="K83" s="150">
        <v>98026</v>
      </c>
      <c r="L83" s="151">
        <v>0</v>
      </c>
    </row>
    <row r="84" spans="1:12" ht="16.5" customHeight="1" x14ac:dyDescent="0.25">
      <c r="A84" s="133" t="s">
        <v>86</v>
      </c>
      <c r="B84" s="146">
        <f t="shared" si="1"/>
        <v>5005624</v>
      </c>
      <c r="C84" s="147">
        <v>1475910</v>
      </c>
      <c r="D84" s="148">
        <v>1475910</v>
      </c>
      <c r="E84" s="148">
        <v>0</v>
      </c>
      <c r="F84" s="148">
        <v>613292</v>
      </c>
      <c r="G84" s="149">
        <v>2575400</v>
      </c>
      <c r="H84" s="148">
        <v>37086</v>
      </c>
      <c r="I84" s="148">
        <v>977055</v>
      </c>
      <c r="J84" s="49">
        <v>931420</v>
      </c>
      <c r="K84" s="150">
        <v>629839</v>
      </c>
      <c r="L84" s="151">
        <v>341022</v>
      </c>
    </row>
    <row r="85" spans="1:12" ht="16.5" customHeight="1" x14ac:dyDescent="0.25">
      <c r="A85" s="133" t="s">
        <v>87</v>
      </c>
      <c r="B85" s="146">
        <f t="shared" si="1"/>
        <v>451164</v>
      </c>
      <c r="C85" s="147">
        <v>184620</v>
      </c>
      <c r="D85" s="148">
        <v>184620</v>
      </c>
      <c r="E85" s="148">
        <v>0</v>
      </c>
      <c r="F85" s="148">
        <v>208139</v>
      </c>
      <c r="G85" s="149">
        <v>58006</v>
      </c>
      <c r="H85" s="148">
        <v>0</v>
      </c>
      <c r="I85" s="148">
        <v>45622</v>
      </c>
      <c r="J85" s="49">
        <v>12318</v>
      </c>
      <c r="K85" s="150">
        <v>66</v>
      </c>
      <c r="L85" s="151">
        <v>399</v>
      </c>
    </row>
    <row r="86" spans="1:12" ht="16.5" customHeight="1" x14ac:dyDescent="0.25">
      <c r="A86" s="133" t="s">
        <v>88</v>
      </c>
      <c r="B86" s="146">
        <f t="shared" si="1"/>
        <v>224932</v>
      </c>
      <c r="C86" s="147">
        <v>0</v>
      </c>
      <c r="D86" s="148">
        <v>0</v>
      </c>
      <c r="E86" s="148">
        <v>0</v>
      </c>
      <c r="F86" s="148">
        <v>224932</v>
      </c>
      <c r="G86" s="149">
        <v>0</v>
      </c>
      <c r="H86" s="148">
        <v>0</v>
      </c>
      <c r="I86" s="148">
        <v>0</v>
      </c>
      <c r="J86" s="49">
        <v>0</v>
      </c>
      <c r="K86" s="150">
        <v>0</v>
      </c>
      <c r="L86" s="151">
        <v>0</v>
      </c>
    </row>
    <row r="87" spans="1:12" ht="16.5" customHeight="1" x14ac:dyDescent="0.25">
      <c r="A87" s="133" t="s">
        <v>89</v>
      </c>
      <c r="B87" s="146">
        <f t="shared" si="1"/>
        <v>303586</v>
      </c>
      <c r="C87" s="147">
        <v>13695</v>
      </c>
      <c r="D87" s="148">
        <v>0</v>
      </c>
      <c r="E87" s="148">
        <v>13695</v>
      </c>
      <c r="F87" s="148">
        <v>282298</v>
      </c>
      <c r="G87" s="149">
        <v>7593</v>
      </c>
      <c r="H87" s="148">
        <v>2436</v>
      </c>
      <c r="I87" s="148">
        <v>0</v>
      </c>
      <c r="J87" s="49">
        <v>5157</v>
      </c>
      <c r="K87" s="150">
        <v>0</v>
      </c>
      <c r="L87" s="151">
        <v>0</v>
      </c>
    </row>
    <row r="88" spans="1:12" ht="16.5" customHeight="1" x14ac:dyDescent="0.25">
      <c r="A88" s="133" t="s">
        <v>90</v>
      </c>
      <c r="B88" s="146">
        <f t="shared" si="1"/>
        <v>146814</v>
      </c>
      <c r="C88" s="147">
        <v>5756</v>
      </c>
      <c r="D88" s="148">
        <v>0</v>
      </c>
      <c r="E88" s="148">
        <v>5756</v>
      </c>
      <c r="F88" s="148">
        <v>70768</v>
      </c>
      <c r="G88" s="149">
        <v>70290</v>
      </c>
      <c r="H88" s="148">
        <v>0</v>
      </c>
      <c r="I88" s="148">
        <v>0</v>
      </c>
      <c r="J88" s="49">
        <v>0</v>
      </c>
      <c r="K88" s="150">
        <v>70290</v>
      </c>
      <c r="L88" s="151">
        <v>0</v>
      </c>
    </row>
    <row r="89" spans="1:12" ht="16.5" customHeight="1" x14ac:dyDescent="0.25">
      <c r="A89" s="133" t="s">
        <v>91</v>
      </c>
      <c r="B89" s="146">
        <f t="shared" si="1"/>
        <v>72560</v>
      </c>
      <c r="C89" s="147">
        <v>0</v>
      </c>
      <c r="D89" s="148">
        <v>0</v>
      </c>
      <c r="E89" s="148">
        <v>0</v>
      </c>
      <c r="F89" s="148">
        <v>72560</v>
      </c>
      <c r="G89" s="149">
        <v>0</v>
      </c>
      <c r="H89" s="148">
        <v>0</v>
      </c>
      <c r="I89" s="148">
        <v>0</v>
      </c>
      <c r="J89" s="49">
        <v>0</v>
      </c>
      <c r="K89" s="150">
        <v>0</v>
      </c>
      <c r="L89" s="151">
        <v>0</v>
      </c>
    </row>
    <row r="90" spans="1:12" ht="16.5" customHeight="1" x14ac:dyDescent="0.25">
      <c r="A90" s="133" t="s">
        <v>92</v>
      </c>
      <c r="B90" s="146">
        <f t="shared" si="1"/>
        <v>175685</v>
      </c>
      <c r="C90" s="147">
        <v>17082</v>
      </c>
      <c r="D90" s="148">
        <v>5771</v>
      </c>
      <c r="E90" s="148">
        <v>11311</v>
      </c>
      <c r="F90" s="148">
        <v>111193</v>
      </c>
      <c r="G90" s="149">
        <v>47410</v>
      </c>
      <c r="H90" s="148">
        <v>0</v>
      </c>
      <c r="I90" s="148">
        <v>12934</v>
      </c>
      <c r="J90" s="49">
        <v>12094</v>
      </c>
      <c r="K90" s="150">
        <v>22382</v>
      </c>
      <c r="L90" s="151">
        <v>0</v>
      </c>
    </row>
    <row r="91" spans="1:12" ht="16.5" customHeight="1" x14ac:dyDescent="0.25">
      <c r="A91" s="133" t="s">
        <v>93</v>
      </c>
      <c r="B91" s="146">
        <f t="shared" si="1"/>
        <v>103507</v>
      </c>
      <c r="C91" s="147">
        <v>0</v>
      </c>
      <c r="D91" s="148">
        <v>0</v>
      </c>
      <c r="E91" s="148">
        <v>0</v>
      </c>
      <c r="F91" s="148">
        <v>103507</v>
      </c>
      <c r="G91" s="149">
        <v>0</v>
      </c>
      <c r="H91" s="148">
        <v>0</v>
      </c>
      <c r="I91" s="148">
        <v>0</v>
      </c>
      <c r="J91" s="49">
        <v>0</v>
      </c>
      <c r="K91" s="150">
        <v>0</v>
      </c>
      <c r="L91" s="151">
        <v>0</v>
      </c>
    </row>
    <row r="92" spans="1:12" ht="16.5" customHeight="1" x14ac:dyDescent="0.25">
      <c r="A92" s="133"/>
      <c r="B92" s="121">
        <f>SUM(B82:B91)</f>
        <v>7050640</v>
      </c>
      <c r="C92" s="121">
        <v>1697063</v>
      </c>
      <c r="D92" s="121">
        <v>1666301</v>
      </c>
      <c r="E92" s="121">
        <v>30762</v>
      </c>
      <c r="F92" s="121">
        <v>2086558</v>
      </c>
      <c r="G92" s="121">
        <v>2925598</v>
      </c>
      <c r="H92" s="121">
        <v>42567</v>
      </c>
      <c r="I92" s="121">
        <v>1101439</v>
      </c>
      <c r="J92" s="121">
        <v>960989</v>
      </c>
      <c r="K92" s="121">
        <v>820603</v>
      </c>
      <c r="L92" s="121">
        <v>341421</v>
      </c>
    </row>
    <row r="93" spans="1:12" ht="16.5" customHeight="1" x14ac:dyDescent="0.25">
      <c r="A93" s="152" t="s">
        <v>94</v>
      </c>
      <c r="B93" s="146">
        <f t="shared" si="1"/>
        <v>0</v>
      </c>
      <c r="C93" s="147">
        <v>0</v>
      </c>
      <c r="D93" s="148">
        <v>0</v>
      </c>
      <c r="E93" s="148">
        <v>0</v>
      </c>
      <c r="F93" s="148">
        <v>0</v>
      </c>
      <c r="G93" s="149">
        <v>0</v>
      </c>
      <c r="H93" s="148">
        <v>0</v>
      </c>
      <c r="I93" s="148">
        <v>0</v>
      </c>
      <c r="J93" s="49">
        <v>0</v>
      </c>
      <c r="K93" s="150">
        <v>0</v>
      </c>
      <c r="L93" s="151">
        <v>0</v>
      </c>
    </row>
    <row r="94" spans="1:12" ht="16.5" customHeight="1" x14ac:dyDescent="0.25">
      <c r="A94" s="133" t="s">
        <v>95</v>
      </c>
      <c r="B94" s="146">
        <f t="shared" si="1"/>
        <v>2386345</v>
      </c>
      <c r="C94" s="147">
        <v>1284428</v>
      </c>
      <c r="D94" s="148">
        <v>1160979</v>
      </c>
      <c r="E94" s="148">
        <v>123449</v>
      </c>
      <c r="F94" s="148">
        <v>153014</v>
      </c>
      <c r="G94" s="149">
        <v>850356</v>
      </c>
      <c r="H94" s="148">
        <v>19235</v>
      </c>
      <c r="I94" s="148">
        <v>283439</v>
      </c>
      <c r="J94" s="49">
        <v>294550</v>
      </c>
      <c r="K94" s="150">
        <v>253132</v>
      </c>
      <c r="L94" s="151">
        <v>98547</v>
      </c>
    </row>
    <row r="95" spans="1:12" ht="16.5" customHeight="1" x14ac:dyDescent="0.25">
      <c r="A95" s="133" t="s">
        <v>96</v>
      </c>
      <c r="B95" s="146">
        <f t="shared" si="1"/>
        <v>119370</v>
      </c>
      <c r="C95" s="147">
        <v>13232</v>
      </c>
      <c r="D95" s="148">
        <v>0</v>
      </c>
      <c r="E95" s="148">
        <v>13232</v>
      </c>
      <c r="F95" s="148">
        <v>104499</v>
      </c>
      <c r="G95" s="149">
        <v>1639</v>
      </c>
      <c r="H95" s="148">
        <v>609</v>
      </c>
      <c r="I95" s="148">
        <v>0</v>
      </c>
      <c r="J95" s="49">
        <v>557</v>
      </c>
      <c r="K95" s="150">
        <v>473</v>
      </c>
      <c r="L95" s="151">
        <v>0</v>
      </c>
    </row>
    <row r="96" spans="1:12" ht="16.5" customHeight="1" x14ac:dyDescent="0.25">
      <c r="A96" s="133" t="s">
        <v>97</v>
      </c>
      <c r="B96" s="146">
        <f t="shared" si="1"/>
        <v>1357094</v>
      </c>
      <c r="C96" s="147">
        <v>377643</v>
      </c>
      <c r="D96" s="148">
        <v>20075</v>
      </c>
      <c r="E96" s="148">
        <v>357568</v>
      </c>
      <c r="F96" s="148">
        <v>496814</v>
      </c>
      <c r="G96" s="149">
        <v>482637</v>
      </c>
      <c r="H96" s="148">
        <v>10359</v>
      </c>
      <c r="I96" s="148">
        <v>138109</v>
      </c>
      <c r="J96" s="49">
        <v>112322</v>
      </c>
      <c r="K96" s="150">
        <v>221847</v>
      </c>
      <c r="L96" s="151">
        <v>0</v>
      </c>
    </row>
    <row r="97" spans="1:12" ht="16.5" customHeight="1" x14ac:dyDescent="0.25">
      <c r="A97" s="133" t="s">
        <v>98</v>
      </c>
      <c r="B97" s="146">
        <f t="shared" si="1"/>
        <v>147002</v>
      </c>
      <c r="C97" s="147">
        <v>66891</v>
      </c>
      <c r="D97" s="148">
        <v>27176</v>
      </c>
      <c r="E97" s="148">
        <v>39715</v>
      </c>
      <c r="F97" s="148">
        <v>56494</v>
      </c>
      <c r="G97" s="149">
        <v>23617</v>
      </c>
      <c r="H97" s="148">
        <v>0</v>
      </c>
      <c r="I97" s="148">
        <v>6</v>
      </c>
      <c r="J97" s="49">
        <v>17757</v>
      </c>
      <c r="K97" s="150">
        <v>5854</v>
      </c>
      <c r="L97" s="151">
        <v>0</v>
      </c>
    </row>
    <row r="98" spans="1:12" ht="16.5" customHeight="1" x14ac:dyDescent="0.25">
      <c r="A98" s="133"/>
      <c r="B98" s="121">
        <f>SUM(B94:B97)</f>
        <v>4009811</v>
      </c>
      <c r="C98" s="121">
        <v>1742194</v>
      </c>
      <c r="D98" s="121">
        <v>1208230</v>
      </c>
      <c r="E98" s="121">
        <v>533964</v>
      </c>
      <c r="F98" s="121">
        <v>810821</v>
      </c>
      <c r="G98" s="121">
        <v>1358249</v>
      </c>
      <c r="H98" s="121">
        <v>30203</v>
      </c>
      <c r="I98" s="121">
        <v>421554</v>
      </c>
      <c r="J98" s="121">
        <v>425186</v>
      </c>
      <c r="K98" s="121">
        <v>481306</v>
      </c>
      <c r="L98" s="121">
        <v>98547</v>
      </c>
    </row>
    <row r="99" spans="1:12" ht="16.5" customHeight="1" x14ac:dyDescent="0.25">
      <c r="A99" s="152" t="s">
        <v>99</v>
      </c>
      <c r="B99" s="146">
        <f t="shared" si="1"/>
        <v>0</v>
      </c>
      <c r="C99" s="147">
        <v>0</v>
      </c>
      <c r="D99" s="148">
        <v>0</v>
      </c>
      <c r="E99" s="148">
        <v>0</v>
      </c>
      <c r="F99" s="148">
        <v>0</v>
      </c>
      <c r="G99" s="149">
        <v>0</v>
      </c>
      <c r="H99" s="148">
        <v>0</v>
      </c>
      <c r="I99" s="148">
        <v>0</v>
      </c>
      <c r="J99" s="49">
        <v>0</v>
      </c>
      <c r="K99" s="150">
        <v>0</v>
      </c>
      <c r="L99" s="151">
        <v>0</v>
      </c>
    </row>
    <row r="100" spans="1:12" ht="16.5" customHeight="1" x14ac:dyDescent="0.25">
      <c r="A100" s="133" t="s">
        <v>100</v>
      </c>
      <c r="B100" s="146">
        <f t="shared" si="1"/>
        <v>922705</v>
      </c>
      <c r="C100" s="147">
        <v>349806</v>
      </c>
      <c r="D100" s="148">
        <v>349806</v>
      </c>
      <c r="E100" s="148">
        <v>0</v>
      </c>
      <c r="F100" s="148">
        <v>179991</v>
      </c>
      <c r="G100" s="149">
        <v>391710</v>
      </c>
      <c r="H100" s="148">
        <v>5526</v>
      </c>
      <c r="I100" s="148">
        <v>93662</v>
      </c>
      <c r="J100" s="49">
        <v>119209</v>
      </c>
      <c r="K100" s="150">
        <v>173313</v>
      </c>
      <c r="L100" s="151">
        <v>1198</v>
      </c>
    </row>
    <row r="101" spans="1:12" ht="16.5" customHeight="1" x14ac:dyDescent="0.25">
      <c r="A101" s="133" t="s">
        <v>101</v>
      </c>
      <c r="B101" s="146">
        <f t="shared" si="1"/>
        <v>730456</v>
      </c>
      <c r="C101" s="147">
        <v>108148</v>
      </c>
      <c r="D101" s="148">
        <v>0</v>
      </c>
      <c r="E101" s="148">
        <v>108148</v>
      </c>
      <c r="F101" s="148">
        <v>374242</v>
      </c>
      <c r="G101" s="149">
        <v>248066</v>
      </c>
      <c r="H101" s="148">
        <v>540</v>
      </c>
      <c r="I101" s="148">
        <v>8636</v>
      </c>
      <c r="J101" s="49">
        <v>42417</v>
      </c>
      <c r="K101" s="150">
        <v>196473</v>
      </c>
      <c r="L101" s="151">
        <v>0</v>
      </c>
    </row>
    <row r="102" spans="1:12" ht="16.5" customHeight="1" x14ac:dyDescent="0.25">
      <c r="A102" s="133" t="s">
        <v>102</v>
      </c>
      <c r="B102" s="146">
        <f t="shared" si="1"/>
        <v>4802315</v>
      </c>
      <c r="C102" s="147">
        <v>2102339</v>
      </c>
      <c r="D102" s="148">
        <v>2102339</v>
      </c>
      <c r="E102" s="148">
        <v>0</v>
      </c>
      <c r="F102" s="148">
        <v>0</v>
      </c>
      <c r="G102" s="149">
        <v>2462300</v>
      </c>
      <c r="H102" s="148">
        <v>11207</v>
      </c>
      <c r="I102" s="148">
        <v>1563217</v>
      </c>
      <c r="J102" s="49">
        <v>647845</v>
      </c>
      <c r="K102" s="150">
        <v>240031</v>
      </c>
      <c r="L102" s="151">
        <v>237676</v>
      </c>
    </row>
    <row r="103" spans="1:12" ht="16.5" customHeight="1" x14ac:dyDescent="0.25">
      <c r="A103" s="133" t="s">
        <v>103</v>
      </c>
      <c r="B103" s="146">
        <f t="shared" si="1"/>
        <v>944717</v>
      </c>
      <c r="C103" s="147">
        <v>0</v>
      </c>
      <c r="D103" s="148">
        <v>0</v>
      </c>
      <c r="E103" s="148">
        <v>0</v>
      </c>
      <c r="F103" s="148">
        <v>582319</v>
      </c>
      <c r="G103" s="149">
        <v>362398</v>
      </c>
      <c r="H103" s="148">
        <v>3166</v>
      </c>
      <c r="I103" s="148">
        <v>0</v>
      </c>
      <c r="J103" s="49">
        <v>214926</v>
      </c>
      <c r="K103" s="150">
        <v>144306</v>
      </c>
      <c r="L103" s="151">
        <v>0</v>
      </c>
    </row>
    <row r="104" spans="1:12" ht="16.5" customHeight="1" x14ac:dyDescent="0.25">
      <c r="A104" s="133" t="s">
        <v>104</v>
      </c>
      <c r="B104" s="146">
        <f t="shared" si="1"/>
        <v>224780</v>
      </c>
      <c r="C104" s="147">
        <v>0</v>
      </c>
      <c r="D104" s="148">
        <v>0</v>
      </c>
      <c r="E104" s="148">
        <v>0</v>
      </c>
      <c r="F104" s="148">
        <v>195390</v>
      </c>
      <c r="G104" s="149">
        <v>29390</v>
      </c>
      <c r="H104" s="148">
        <v>0</v>
      </c>
      <c r="I104" s="148">
        <v>29390</v>
      </c>
      <c r="J104" s="49">
        <v>0</v>
      </c>
      <c r="K104" s="150">
        <v>0</v>
      </c>
      <c r="L104" s="151">
        <v>0</v>
      </c>
    </row>
    <row r="105" spans="1:12" ht="16.5" customHeight="1" x14ac:dyDescent="0.25">
      <c r="A105" s="133" t="s">
        <v>105</v>
      </c>
      <c r="B105" s="146">
        <f t="shared" si="1"/>
        <v>384489</v>
      </c>
      <c r="C105" s="147">
        <v>67490</v>
      </c>
      <c r="D105" s="148">
        <v>0</v>
      </c>
      <c r="E105" s="148">
        <v>67490</v>
      </c>
      <c r="F105" s="148">
        <v>159890</v>
      </c>
      <c r="G105" s="149">
        <v>157109</v>
      </c>
      <c r="H105" s="148">
        <v>0</v>
      </c>
      <c r="I105" s="148">
        <v>8209</v>
      </c>
      <c r="J105" s="49">
        <v>49968</v>
      </c>
      <c r="K105" s="150">
        <v>98932</v>
      </c>
      <c r="L105" s="151">
        <v>0</v>
      </c>
    </row>
    <row r="106" spans="1:12" ht="16.5" customHeight="1" x14ac:dyDescent="0.25">
      <c r="A106" s="133" t="s">
        <v>106</v>
      </c>
      <c r="B106" s="146">
        <f t="shared" si="1"/>
        <v>226139</v>
      </c>
      <c r="C106" s="147">
        <v>0</v>
      </c>
      <c r="D106" s="148">
        <v>0</v>
      </c>
      <c r="E106" s="148">
        <v>0</v>
      </c>
      <c r="F106" s="148">
        <v>217612</v>
      </c>
      <c r="G106" s="149">
        <v>8527</v>
      </c>
      <c r="H106" s="148">
        <v>8527</v>
      </c>
      <c r="I106" s="148">
        <v>0</v>
      </c>
      <c r="J106" s="49">
        <v>0</v>
      </c>
      <c r="K106" s="150">
        <v>0</v>
      </c>
      <c r="L106" s="151">
        <v>0</v>
      </c>
    </row>
    <row r="107" spans="1:12" ht="16.5" customHeight="1" x14ac:dyDescent="0.25">
      <c r="A107" s="133" t="s">
        <v>107</v>
      </c>
      <c r="B107" s="146">
        <f t="shared" si="1"/>
        <v>114843</v>
      </c>
      <c r="C107" s="147">
        <v>39881</v>
      </c>
      <c r="D107" s="148">
        <v>0</v>
      </c>
      <c r="E107" s="148">
        <v>39881</v>
      </c>
      <c r="F107" s="148">
        <v>71654</v>
      </c>
      <c r="G107" s="149">
        <v>3308</v>
      </c>
      <c r="H107" s="148">
        <v>0</v>
      </c>
      <c r="I107" s="148">
        <v>3308</v>
      </c>
      <c r="J107" s="49">
        <v>0</v>
      </c>
      <c r="K107" s="150">
        <v>0</v>
      </c>
      <c r="L107" s="151">
        <v>0</v>
      </c>
    </row>
    <row r="108" spans="1:12" ht="16.5" customHeight="1" x14ac:dyDescent="0.25">
      <c r="A108" s="133"/>
      <c r="B108" s="121">
        <f>SUM(B100:B107)</f>
        <v>8350444</v>
      </c>
      <c r="C108" s="121">
        <v>2667664</v>
      </c>
      <c r="D108" s="121">
        <v>2452145</v>
      </c>
      <c r="E108" s="121">
        <v>215519</v>
      </c>
      <c r="F108" s="121">
        <v>1781098</v>
      </c>
      <c r="G108" s="121">
        <v>3662808</v>
      </c>
      <c r="H108" s="121">
        <v>28966</v>
      </c>
      <c r="I108" s="121">
        <v>1706422</v>
      </c>
      <c r="J108" s="121">
        <v>1074365</v>
      </c>
      <c r="K108" s="121">
        <v>853055</v>
      </c>
      <c r="L108" s="121">
        <v>238874</v>
      </c>
    </row>
    <row r="109" spans="1:12" ht="16.5" customHeight="1" x14ac:dyDescent="0.25">
      <c r="A109" s="152" t="s">
        <v>108</v>
      </c>
      <c r="B109" s="146">
        <f t="shared" si="1"/>
        <v>0</v>
      </c>
      <c r="C109" s="147">
        <v>0</v>
      </c>
      <c r="D109" s="148">
        <v>0</v>
      </c>
      <c r="E109" s="148">
        <v>0</v>
      </c>
      <c r="F109" s="148">
        <v>0</v>
      </c>
      <c r="G109" s="149">
        <v>0</v>
      </c>
      <c r="H109" s="148">
        <v>0</v>
      </c>
      <c r="I109" s="148">
        <v>0</v>
      </c>
      <c r="J109" s="49">
        <v>0</v>
      </c>
      <c r="K109" s="150">
        <v>0</v>
      </c>
      <c r="L109" s="151">
        <v>0</v>
      </c>
    </row>
    <row r="110" spans="1:12" ht="16.5" customHeight="1" x14ac:dyDescent="0.25">
      <c r="A110" s="133" t="s">
        <v>109</v>
      </c>
      <c r="B110" s="146">
        <f t="shared" si="1"/>
        <v>734780</v>
      </c>
      <c r="C110" s="147">
        <v>447240</v>
      </c>
      <c r="D110" s="148">
        <v>0</v>
      </c>
      <c r="E110" s="148">
        <v>447240</v>
      </c>
      <c r="F110" s="148">
        <v>220591</v>
      </c>
      <c r="G110" s="149">
        <v>66949</v>
      </c>
      <c r="H110" s="148">
        <v>0</v>
      </c>
      <c r="I110" s="148">
        <v>0</v>
      </c>
      <c r="J110" s="49">
        <v>0</v>
      </c>
      <c r="K110" s="150">
        <v>66949</v>
      </c>
      <c r="L110" s="151">
        <v>0</v>
      </c>
    </row>
    <row r="111" spans="1:12" ht="16.5" customHeight="1" x14ac:dyDescent="0.25">
      <c r="A111" s="133" t="s">
        <v>110</v>
      </c>
      <c r="B111" s="146">
        <f t="shared" si="1"/>
        <v>412198</v>
      </c>
      <c r="C111" s="147">
        <v>181460</v>
      </c>
      <c r="D111" s="148">
        <v>0</v>
      </c>
      <c r="E111" s="148">
        <v>181460</v>
      </c>
      <c r="F111" s="148">
        <v>230738</v>
      </c>
      <c r="G111" s="149">
        <v>0</v>
      </c>
      <c r="H111" s="148">
        <v>0</v>
      </c>
      <c r="I111" s="148">
        <v>0</v>
      </c>
      <c r="J111" s="49">
        <v>0</v>
      </c>
      <c r="K111" s="150">
        <v>0</v>
      </c>
      <c r="L111" s="151">
        <v>0</v>
      </c>
    </row>
    <row r="112" spans="1:12" ht="16.5" customHeight="1" x14ac:dyDescent="0.25">
      <c r="A112" s="133" t="s">
        <v>111</v>
      </c>
      <c r="B112" s="146">
        <f t="shared" si="1"/>
        <v>3640985</v>
      </c>
      <c r="C112" s="147">
        <v>2147477</v>
      </c>
      <c r="D112" s="148">
        <v>0</v>
      </c>
      <c r="E112" s="148">
        <v>2147477</v>
      </c>
      <c r="F112" s="148">
        <v>1101917</v>
      </c>
      <c r="G112" s="149">
        <v>391591</v>
      </c>
      <c r="H112" s="148">
        <v>9195</v>
      </c>
      <c r="I112" s="148">
        <v>67186</v>
      </c>
      <c r="J112" s="49">
        <v>31890</v>
      </c>
      <c r="K112" s="150">
        <v>283320</v>
      </c>
      <c r="L112" s="151">
        <v>0</v>
      </c>
    </row>
    <row r="113" spans="1:12" ht="16.5" customHeight="1" x14ac:dyDescent="0.25">
      <c r="A113" s="133" t="s">
        <v>112</v>
      </c>
      <c r="B113" s="146">
        <f t="shared" si="1"/>
        <v>1184539</v>
      </c>
      <c r="C113" s="147">
        <v>153902</v>
      </c>
      <c r="D113" s="148">
        <v>0</v>
      </c>
      <c r="E113" s="148">
        <v>153902</v>
      </c>
      <c r="F113" s="148">
        <v>878029</v>
      </c>
      <c r="G113" s="149">
        <v>152608</v>
      </c>
      <c r="H113" s="148">
        <v>0</v>
      </c>
      <c r="I113" s="148">
        <v>0</v>
      </c>
      <c r="J113" s="49">
        <v>0</v>
      </c>
      <c r="K113" s="150">
        <v>152608</v>
      </c>
      <c r="L113" s="151">
        <v>0</v>
      </c>
    </row>
    <row r="114" spans="1:12" ht="16.5" customHeight="1" x14ac:dyDescent="0.25">
      <c r="A114" s="133" t="s">
        <v>113</v>
      </c>
      <c r="B114" s="146">
        <f t="shared" si="1"/>
        <v>8412102</v>
      </c>
      <c r="C114" s="147">
        <v>3065988</v>
      </c>
      <c r="D114" s="148">
        <v>1099767</v>
      </c>
      <c r="E114" s="148">
        <v>1966221</v>
      </c>
      <c r="F114" s="148">
        <v>1641693</v>
      </c>
      <c r="G114" s="149">
        <v>3586806</v>
      </c>
      <c r="H114" s="148">
        <v>16419</v>
      </c>
      <c r="I114" s="148">
        <v>386882</v>
      </c>
      <c r="J114" s="49">
        <v>699395</v>
      </c>
      <c r="K114" s="150">
        <v>2484110</v>
      </c>
      <c r="L114" s="151">
        <v>117615</v>
      </c>
    </row>
    <row r="115" spans="1:12" ht="16.5" customHeight="1" x14ac:dyDescent="0.25">
      <c r="A115" s="133" t="s">
        <v>114</v>
      </c>
      <c r="B115" s="146">
        <f t="shared" si="1"/>
        <v>1206201</v>
      </c>
      <c r="C115" s="147">
        <v>212984</v>
      </c>
      <c r="D115" s="148">
        <v>0</v>
      </c>
      <c r="E115" s="148">
        <v>212984</v>
      </c>
      <c r="F115" s="148">
        <v>598345</v>
      </c>
      <c r="G115" s="149">
        <v>394872</v>
      </c>
      <c r="H115" s="148">
        <v>3836</v>
      </c>
      <c r="I115" s="148">
        <v>49500</v>
      </c>
      <c r="J115" s="49">
        <v>138535</v>
      </c>
      <c r="K115" s="150">
        <v>203001</v>
      </c>
      <c r="L115" s="151">
        <v>0</v>
      </c>
    </row>
    <row r="116" spans="1:12" ht="16.5" customHeight="1" x14ac:dyDescent="0.25">
      <c r="A116" s="133" t="s">
        <v>115</v>
      </c>
      <c r="B116" s="146">
        <f t="shared" si="1"/>
        <v>459434</v>
      </c>
      <c r="C116" s="147">
        <v>50171</v>
      </c>
      <c r="D116" s="148">
        <v>0</v>
      </c>
      <c r="E116" s="148">
        <v>50171</v>
      </c>
      <c r="F116" s="148">
        <v>380641</v>
      </c>
      <c r="G116" s="149">
        <v>28622</v>
      </c>
      <c r="H116" s="148">
        <v>0</v>
      </c>
      <c r="I116" s="148">
        <v>0</v>
      </c>
      <c r="J116" s="49">
        <v>28622</v>
      </c>
      <c r="K116" s="150">
        <v>0</v>
      </c>
      <c r="L116" s="151">
        <v>0</v>
      </c>
    </row>
    <row r="117" spans="1:12" ht="16.5" customHeight="1" x14ac:dyDescent="0.25">
      <c r="A117" s="133"/>
      <c r="B117" s="121">
        <f>SUM(B110:B116)</f>
        <v>16050239</v>
      </c>
      <c r="C117" s="121">
        <v>6259222</v>
      </c>
      <c r="D117" s="121">
        <v>1099767</v>
      </c>
      <c r="E117" s="121">
        <v>5159455</v>
      </c>
      <c r="F117" s="121">
        <v>5051954</v>
      </c>
      <c r="G117" s="121">
        <v>4621448</v>
      </c>
      <c r="H117" s="121">
        <v>29450</v>
      </c>
      <c r="I117" s="121">
        <v>503568</v>
      </c>
      <c r="J117" s="121">
        <v>898442</v>
      </c>
      <c r="K117" s="121">
        <v>3189988</v>
      </c>
      <c r="L117" s="121">
        <v>117615</v>
      </c>
    </row>
    <row r="118" spans="1:12" ht="16.5" customHeight="1" x14ac:dyDescent="0.25">
      <c r="A118" s="152" t="s">
        <v>116</v>
      </c>
      <c r="B118" s="146">
        <f t="shared" si="1"/>
        <v>0</v>
      </c>
      <c r="C118" s="147">
        <v>0</v>
      </c>
      <c r="D118" s="148">
        <v>0</v>
      </c>
      <c r="E118" s="148">
        <v>0</v>
      </c>
      <c r="F118" s="148">
        <v>0</v>
      </c>
      <c r="G118" s="149">
        <v>0</v>
      </c>
      <c r="H118" s="148">
        <v>0</v>
      </c>
      <c r="I118" s="148">
        <v>0</v>
      </c>
      <c r="J118" s="49">
        <v>0</v>
      </c>
      <c r="K118" s="150">
        <v>0</v>
      </c>
      <c r="L118" s="151">
        <v>0</v>
      </c>
    </row>
    <row r="119" spans="1:12" ht="16.5" customHeight="1" x14ac:dyDescent="0.25">
      <c r="A119" s="133" t="s">
        <v>117</v>
      </c>
      <c r="B119" s="146">
        <f t="shared" si="1"/>
        <v>416091</v>
      </c>
      <c r="C119" s="147">
        <v>164989</v>
      </c>
      <c r="D119" s="148">
        <v>106751</v>
      </c>
      <c r="E119" s="148">
        <v>58238</v>
      </c>
      <c r="F119" s="148">
        <v>97398</v>
      </c>
      <c r="G119" s="149">
        <v>129333</v>
      </c>
      <c r="H119" s="148">
        <v>541</v>
      </c>
      <c r="I119" s="148">
        <v>67431</v>
      </c>
      <c r="J119" s="49">
        <v>3105</v>
      </c>
      <c r="K119" s="150">
        <v>58256</v>
      </c>
      <c r="L119" s="151">
        <v>24371</v>
      </c>
    </row>
    <row r="120" spans="1:12" ht="16.5" customHeight="1" x14ac:dyDescent="0.25">
      <c r="A120" s="133" t="s">
        <v>118</v>
      </c>
      <c r="B120" s="146">
        <f t="shared" si="1"/>
        <v>46668</v>
      </c>
      <c r="C120" s="147">
        <v>0</v>
      </c>
      <c r="D120" s="148">
        <v>0</v>
      </c>
      <c r="E120" s="148">
        <v>0</v>
      </c>
      <c r="F120" s="148">
        <v>43047</v>
      </c>
      <c r="G120" s="149">
        <v>3621</v>
      </c>
      <c r="H120" s="148">
        <v>95</v>
      </c>
      <c r="I120" s="148">
        <v>800</v>
      </c>
      <c r="J120" s="49">
        <v>335</v>
      </c>
      <c r="K120" s="150">
        <v>2391</v>
      </c>
      <c r="L120" s="151">
        <v>0</v>
      </c>
    </row>
    <row r="121" spans="1:12" ht="16.5" customHeight="1" x14ac:dyDescent="0.25">
      <c r="A121" s="133" t="s">
        <v>119</v>
      </c>
      <c r="B121" s="146">
        <f t="shared" si="1"/>
        <v>748858</v>
      </c>
      <c r="C121" s="147">
        <v>227646</v>
      </c>
      <c r="D121" s="148">
        <v>167952</v>
      </c>
      <c r="E121" s="148">
        <v>59694</v>
      </c>
      <c r="F121" s="148">
        <v>390630</v>
      </c>
      <c r="G121" s="149">
        <v>124989</v>
      </c>
      <c r="H121" s="148">
        <v>8079</v>
      </c>
      <c r="I121" s="148">
        <v>61570</v>
      </c>
      <c r="J121" s="49">
        <v>40905</v>
      </c>
      <c r="K121" s="150">
        <v>14435</v>
      </c>
      <c r="L121" s="151">
        <v>5593</v>
      </c>
    </row>
    <row r="122" spans="1:12" ht="16.5" customHeight="1" x14ac:dyDescent="0.25">
      <c r="A122" s="133" t="s">
        <v>120</v>
      </c>
      <c r="B122" s="146">
        <f t="shared" si="1"/>
        <v>149792</v>
      </c>
      <c r="C122" s="147">
        <v>66700</v>
      </c>
      <c r="D122" s="148">
        <v>0</v>
      </c>
      <c r="E122" s="148">
        <v>66700</v>
      </c>
      <c r="F122" s="148">
        <v>83092</v>
      </c>
      <c r="G122" s="149">
        <v>0</v>
      </c>
      <c r="H122" s="148">
        <v>0</v>
      </c>
      <c r="I122" s="148">
        <v>0</v>
      </c>
      <c r="J122" s="49">
        <v>0</v>
      </c>
      <c r="K122" s="150">
        <v>0</v>
      </c>
      <c r="L122" s="151">
        <v>0</v>
      </c>
    </row>
    <row r="123" spans="1:12" ht="16.5" customHeight="1" x14ac:dyDescent="0.25">
      <c r="A123" s="133" t="s">
        <v>121</v>
      </c>
      <c r="B123" s="146">
        <f t="shared" si="1"/>
        <v>1633709</v>
      </c>
      <c r="C123" s="147">
        <v>356891</v>
      </c>
      <c r="D123" s="148">
        <v>0</v>
      </c>
      <c r="E123" s="148">
        <v>356891</v>
      </c>
      <c r="F123" s="148">
        <v>1040747</v>
      </c>
      <c r="G123" s="149">
        <v>95405</v>
      </c>
      <c r="H123" s="148">
        <v>39238</v>
      </c>
      <c r="I123" s="148">
        <v>38333</v>
      </c>
      <c r="J123" s="49">
        <v>5793</v>
      </c>
      <c r="K123" s="150">
        <v>12041</v>
      </c>
      <c r="L123" s="151">
        <v>140666</v>
      </c>
    </row>
    <row r="124" spans="1:12" ht="16.5" customHeight="1" x14ac:dyDescent="0.25">
      <c r="A124" s="133" t="s">
        <v>122</v>
      </c>
      <c r="B124" s="146">
        <f t="shared" si="1"/>
        <v>129553</v>
      </c>
      <c r="C124" s="147">
        <v>95013</v>
      </c>
      <c r="D124" s="148">
        <v>0</v>
      </c>
      <c r="E124" s="148">
        <v>95013</v>
      </c>
      <c r="F124" s="148">
        <v>33698</v>
      </c>
      <c r="G124" s="149">
        <v>842</v>
      </c>
      <c r="H124" s="148">
        <v>0</v>
      </c>
      <c r="I124" s="148">
        <v>0</v>
      </c>
      <c r="J124" s="49">
        <v>0</v>
      </c>
      <c r="K124" s="150">
        <v>842</v>
      </c>
      <c r="L124" s="151">
        <v>0</v>
      </c>
    </row>
    <row r="125" spans="1:12" ht="16.5" customHeight="1" x14ac:dyDescent="0.25">
      <c r="A125" s="133" t="s">
        <v>123</v>
      </c>
      <c r="B125" s="146">
        <f t="shared" si="1"/>
        <v>46470</v>
      </c>
      <c r="C125" s="147">
        <v>10530</v>
      </c>
      <c r="D125" s="148">
        <v>0</v>
      </c>
      <c r="E125" s="148">
        <v>10530</v>
      </c>
      <c r="F125" s="148">
        <v>34850</v>
      </c>
      <c r="G125" s="149">
        <v>1090</v>
      </c>
      <c r="H125" s="148">
        <v>1090</v>
      </c>
      <c r="I125" s="148">
        <v>0</v>
      </c>
      <c r="J125" s="49">
        <v>0</v>
      </c>
      <c r="K125" s="150">
        <v>0</v>
      </c>
      <c r="L125" s="151">
        <v>0</v>
      </c>
    </row>
    <row r="126" spans="1:12" ht="16.5" customHeight="1" x14ac:dyDescent="0.25">
      <c r="A126" s="133" t="s">
        <v>124</v>
      </c>
      <c r="B126" s="146">
        <f t="shared" si="1"/>
        <v>74696</v>
      </c>
      <c r="C126" s="147">
        <v>0</v>
      </c>
      <c r="D126" s="148">
        <v>0</v>
      </c>
      <c r="E126" s="148">
        <v>0</v>
      </c>
      <c r="F126" s="148">
        <v>47286</v>
      </c>
      <c r="G126" s="149">
        <v>27410</v>
      </c>
      <c r="H126" s="148">
        <v>2725</v>
      </c>
      <c r="I126" s="148">
        <v>0</v>
      </c>
      <c r="J126" s="49">
        <v>7038</v>
      </c>
      <c r="K126" s="150">
        <v>17647</v>
      </c>
      <c r="L126" s="151">
        <v>0</v>
      </c>
    </row>
    <row r="127" spans="1:12" ht="16.5" customHeight="1" x14ac:dyDescent="0.25">
      <c r="A127" s="133" t="s">
        <v>125</v>
      </c>
      <c r="B127" s="146">
        <f t="shared" si="1"/>
        <v>63833</v>
      </c>
      <c r="C127" s="147">
        <v>41525</v>
      </c>
      <c r="D127" s="148">
        <v>0</v>
      </c>
      <c r="E127" s="148">
        <v>41525</v>
      </c>
      <c r="F127" s="148">
        <v>22308</v>
      </c>
      <c r="G127" s="149">
        <v>0</v>
      </c>
      <c r="H127" s="148">
        <v>0</v>
      </c>
      <c r="I127" s="148">
        <v>0</v>
      </c>
      <c r="J127" s="49">
        <v>0</v>
      </c>
      <c r="K127" s="150">
        <v>0</v>
      </c>
      <c r="L127" s="151">
        <v>0</v>
      </c>
    </row>
    <row r="128" spans="1:12" ht="16.5" customHeight="1" x14ac:dyDescent="0.25">
      <c r="A128" s="133"/>
      <c r="B128" s="121">
        <f>SUM(B119:B127)</f>
        <v>3309670</v>
      </c>
      <c r="C128" s="121">
        <v>963294</v>
      </c>
      <c r="D128" s="121">
        <v>274703</v>
      </c>
      <c r="E128" s="121">
        <v>688591</v>
      </c>
      <c r="F128" s="121">
        <v>1793056</v>
      </c>
      <c r="G128" s="121">
        <v>382690</v>
      </c>
      <c r="H128" s="121">
        <v>51768</v>
      </c>
      <c r="I128" s="121">
        <v>168134</v>
      </c>
      <c r="J128" s="121">
        <v>57176</v>
      </c>
      <c r="K128" s="121">
        <v>105612</v>
      </c>
      <c r="L128" s="121">
        <v>170630</v>
      </c>
    </row>
    <row r="129" spans="1:12" ht="16.5" customHeight="1" x14ac:dyDescent="0.25">
      <c r="A129" s="152" t="s">
        <v>126</v>
      </c>
      <c r="B129" s="146">
        <f t="shared" si="1"/>
        <v>0</v>
      </c>
      <c r="C129" s="147">
        <v>0</v>
      </c>
      <c r="D129" s="148">
        <v>0</v>
      </c>
      <c r="E129" s="148">
        <v>0</v>
      </c>
      <c r="F129" s="148">
        <v>0</v>
      </c>
      <c r="G129" s="149">
        <v>0</v>
      </c>
      <c r="H129" s="148">
        <v>0</v>
      </c>
      <c r="I129" s="148">
        <v>0</v>
      </c>
      <c r="J129" s="49">
        <v>0</v>
      </c>
      <c r="K129" s="150">
        <v>0</v>
      </c>
      <c r="L129" s="151">
        <v>0</v>
      </c>
    </row>
    <row r="130" spans="1:12" ht="16.5" customHeight="1" x14ac:dyDescent="0.25">
      <c r="A130" s="133" t="s">
        <v>127</v>
      </c>
      <c r="B130" s="146">
        <f t="shared" si="1"/>
        <v>240782</v>
      </c>
      <c r="C130" s="147">
        <v>129378</v>
      </c>
      <c r="D130" s="148">
        <v>75719</v>
      </c>
      <c r="E130" s="148">
        <v>53659</v>
      </c>
      <c r="F130" s="148">
        <v>111404</v>
      </c>
      <c r="G130" s="149">
        <v>0</v>
      </c>
      <c r="H130" s="148">
        <v>0</v>
      </c>
      <c r="I130" s="148">
        <v>0</v>
      </c>
      <c r="J130" s="49">
        <v>0</v>
      </c>
      <c r="K130" s="150">
        <v>0</v>
      </c>
      <c r="L130" s="151">
        <v>0</v>
      </c>
    </row>
    <row r="131" spans="1:12" ht="16.5" customHeight="1" x14ac:dyDescent="0.25">
      <c r="A131" s="153" t="s">
        <v>128</v>
      </c>
      <c r="B131" s="146">
        <f t="shared" si="1"/>
        <v>44997</v>
      </c>
      <c r="C131" s="147">
        <v>0</v>
      </c>
      <c r="D131" s="148">
        <v>0</v>
      </c>
      <c r="E131" s="148">
        <v>0</v>
      </c>
      <c r="F131" s="148">
        <v>44997</v>
      </c>
      <c r="G131" s="149">
        <v>0</v>
      </c>
      <c r="H131" s="148">
        <v>0</v>
      </c>
      <c r="I131" s="148">
        <v>0</v>
      </c>
      <c r="J131" s="49">
        <v>0</v>
      </c>
      <c r="K131" s="150">
        <v>0</v>
      </c>
      <c r="L131" s="151">
        <v>0</v>
      </c>
    </row>
    <row r="132" spans="1:12" ht="16.5" customHeight="1" x14ac:dyDescent="0.25">
      <c r="A132" s="133" t="s">
        <v>129</v>
      </c>
      <c r="B132" s="146">
        <f t="shared" si="1"/>
        <v>1354772</v>
      </c>
      <c r="C132" s="147">
        <v>48923</v>
      </c>
      <c r="D132" s="148">
        <v>48923</v>
      </c>
      <c r="E132" s="148">
        <v>0</v>
      </c>
      <c r="F132" s="148">
        <v>437666</v>
      </c>
      <c r="G132" s="149">
        <v>704715</v>
      </c>
      <c r="H132" s="148">
        <v>13480</v>
      </c>
      <c r="I132" s="148">
        <v>172879</v>
      </c>
      <c r="J132" s="49">
        <v>0</v>
      </c>
      <c r="K132" s="150">
        <v>518356</v>
      </c>
      <c r="L132" s="151">
        <v>163468</v>
      </c>
    </row>
    <row r="133" spans="1:12" ht="16.5" customHeight="1" x14ac:dyDescent="0.25">
      <c r="A133" s="133" t="s">
        <v>130</v>
      </c>
      <c r="B133" s="146">
        <f t="shared" si="1"/>
        <v>402472</v>
      </c>
      <c r="C133" s="147">
        <v>0</v>
      </c>
      <c r="D133" s="148">
        <v>0</v>
      </c>
      <c r="E133" s="148">
        <v>0</v>
      </c>
      <c r="F133" s="148">
        <v>314377</v>
      </c>
      <c r="G133" s="149">
        <v>88095</v>
      </c>
      <c r="H133" s="148">
        <v>0</v>
      </c>
      <c r="I133" s="148">
        <v>88095</v>
      </c>
      <c r="J133" s="49">
        <v>0</v>
      </c>
      <c r="K133" s="150">
        <v>0</v>
      </c>
      <c r="L133" s="151">
        <v>0</v>
      </c>
    </row>
    <row r="134" spans="1:12" ht="16.5" customHeight="1" x14ac:dyDescent="0.25">
      <c r="A134" s="133" t="s">
        <v>131</v>
      </c>
      <c r="B134" s="146">
        <f t="shared" si="1"/>
        <v>636460</v>
      </c>
      <c r="C134" s="147">
        <v>252291</v>
      </c>
      <c r="D134" s="148">
        <v>92237</v>
      </c>
      <c r="E134" s="148">
        <v>160054</v>
      </c>
      <c r="F134" s="148">
        <v>334804</v>
      </c>
      <c r="G134" s="149">
        <v>49047</v>
      </c>
      <c r="H134" s="148">
        <v>4261</v>
      </c>
      <c r="I134" s="148">
        <v>23310</v>
      </c>
      <c r="J134" s="49">
        <v>10091</v>
      </c>
      <c r="K134" s="150">
        <v>11385</v>
      </c>
      <c r="L134" s="151">
        <v>318</v>
      </c>
    </row>
    <row r="135" spans="1:12" ht="16.5" customHeight="1" x14ac:dyDescent="0.25">
      <c r="A135" s="133" t="s">
        <v>132</v>
      </c>
      <c r="B135" s="146">
        <f t="shared" si="1"/>
        <v>961142</v>
      </c>
      <c r="C135" s="147">
        <v>177765</v>
      </c>
      <c r="D135" s="148">
        <v>94285</v>
      </c>
      <c r="E135" s="148">
        <v>83480</v>
      </c>
      <c r="F135" s="148">
        <v>286438</v>
      </c>
      <c r="G135" s="149">
        <v>463292</v>
      </c>
      <c r="H135" s="148">
        <v>6059</v>
      </c>
      <c r="I135" s="148">
        <v>444392</v>
      </c>
      <c r="J135" s="49">
        <v>5191</v>
      </c>
      <c r="K135" s="150">
        <v>7650</v>
      </c>
      <c r="L135" s="151">
        <v>33647</v>
      </c>
    </row>
    <row r="136" spans="1:12" ht="16.5" customHeight="1" x14ac:dyDescent="0.25">
      <c r="A136" s="133" t="s">
        <v>133</v>
      </c>
      <c r="B136" s="146">
        <f t="shared" si="1"/>
        <v>226835</v>
      </c>
      <c r="C136" s="147">
        <v>0</v>
      </c>
      <c r="D136" s="148">
        <v>0</v>
      </c>
      <c r="E136" s="148">
        <v>0</v>
      </c>
      <c r="F136" s="148">
        <v>226835</v>
      </c>
      <c r="G136" s="149">
        <v>0</v>
      </c>
      <c r="H136" s="148">
        <v>0</v>
      </c>
      <c r="I136" s="148">
        <v>0</v>
      </c>
      <c r="J136" s="49">
        <v>0</v>
      </c>
      <c r="K136" s="150">
        <v>0</v>
      </c>
      <c r="L136" s="151">
        <v>0</v>
      </c>
    </row>
    <row r="137" spans="1:12" ht="16.5" customHeight="1" x14ac:dyDescent="0.25">
      <c r="A137" s="133" t="s">
        <v>134</v>
      </c>
      <c r="B137" s="146">
        <f t="shared" si="1"/>
        <v>208016</v>
      </c>
      <c r="C137" s="147">
        <v>0</v>
      </c>
      <c r="D137" s="148">
        <v>0</v>
      </c>
      <c r="E137" s="148">
        <v>0</v>
      </c>
      <c r="F137" s="148">
        <v>192559</v>
      </c>
      <c r="G137" s="149">
        <v>15457</v>
      </c>
      <c r="H137" s="148">
        <v>297</v>
      </c>
      <c r="I137" s="148">
        <v>5340</v>
      </c>
      <c r="J137" s="49">
        <v>5306</v>
      </c>
      <c r="K137" s="150">
        <v>4514</v>
      </c>
      <c r="L137" s="151">
        <v>0</v>
      </c>
    </row>
    <row r="138" spans="1:12" ht="16.5" customHeight="1" x14ac:dyDescent="0.25">
      <c r="A138" s="133"/>
      <c r="B138" s="121">
        <f>SUM(B130:B137)</f>
        <v>4075476</v>
      </c>
      <c r="C138" s="121">
        <v>608357</v>
      </c>
      <c r="D138" s="121">
        <v>311164</v>
      </c>
      <c r="E138" s="121">
        <v>297193</v>
      </c>
      <c r="F138" s="121">
        <v>1949080</v>
      </c>
      <c r="G138" s="121">
        <v>1320606</v>
      </c>
      <c r="H138" s="121">
        <v>24097</v>
      </c>
      <c r="I138" s="121">
        <v>734016</v>
      </c>
      <c r="J138" s="121">
        <v>20588</v>
      </c>
      <c r="K138" s="121">
        <v>541905</v>
      </c>
      <c r="L138" s="121">
        <v>197433</v>
      </c>
    </row>
    <row r="139" spans="1:12" ht="16.5" customHeight="1" x14ac:dyDescent="0.25">
      <c r="A139" s="152" t="s">
        <v>135</v>
      </c>
      <c r="B139" s="146">
        <f t="shared" si="1"/>
        <v>0</v>
      </c>
      <c r="C139" s="147">
        <v>0</v>
      </c>
      <c r="D139" s="148">
        <v>0</v>
      </c>
      <c r="E139" s="148">
        <v>0</v>
      </c>
      <c r="F139" s="148">
        <v>0</v>
      </c>
      <c r="G139" s="149">
        <v>0</v>
      </c>
      <c r="H139" s="148">
        <v>0</v>
      </c>
      <c r="I139" s="148">
        <v>0</v>
      </c>
      <c r="J139" s="49">
        <v>0</v>
      </c>
      <c r="K139" s="150">
        <v>0</v>
      </c>
      <c r="L139" s="151">
        <v>0</v>
      </c>
    </row>
    <row r="140" spans="1:12" ht="16.5" customHeight="1" x14ac:dyDescent="0.25">
      <c r="A140" s="133" t="s">
        <v>136</v>
      </c>
      <c r="B140" s="146">
        <f t="shared" si="1"/>
        <v>298165</v>
      </c>
      <c r="C140" s="147">
        <v>0</v>
      </c>
      <c r="D140" s="148">
        <v>0</v>
      </c>
      <c r="E140" s="148">
        <v>0</v>
      </c>
      <c r="F140" s="148">
        <v>144163</v>
      </c>
      <c r="G140" s="149">
        <v>153684</v>
      </c>
      <c r="H140" s="148">
        <v>4264</v>
      </c>
      <c r="I140" s="148">
        <v>0</v>
      </c>
      <c r="J140" s="49">
        <v>0</v>
      </c>
      <c r="K140" s="150">
        <v>149420</v>
      </c>
      <c r="L140" s="151">
        <v>318</v>
      </c>
    </row>
    <row r="141" spans="1:12" ht="16.5" customHeight="1" x14ac:dyDescent="0.25">
      <c r="A141" s="133" t="s">
        <v>137</v>
      </c>
      <c r="B141" s="146">
        <f t="shared" ref="B141:B204" si="2">+C141+F141+G141+L141</f>
        <v>144261</v>
      </c>
      <c r="C141" s="147">
        <v>0</v>
      </c>
      <c r="D141" s="148">
        <v>0</v>
      </c>
      <c r="E141" s="148">
        <v>0</v>
      </c>
      <c r="F141" s="148">
        <v>144261</v>
      </c>
      <c r="G141" s="149">
        <v>0</v>
      </c>
      <c r="H141" s="148">
        <v>0</v>
      </c>
      <c r="I141" s="148">
        <v>0</v>
      </c>
      <c r="J141" s="49">
        <v>0</v>
      </c>
      <c r="K141" s="150">
        <v>0</v>
      </c>
      <c r="L141" s="151">
        <v>0</v>
      </c>
    </row>
    <row r="142" spans="1:12" ht="16.5" customHeight="1" x14ac:dyDescent="0.25">
      <c r="A142" s="133" t="s">
        <v>138</v>
      </c>
      <c r="B142" s="146">
        <f t="shared" si="2"/>
        <v>136333</v>
      </c>
      <c r="C142" s="147">
        <v>0</v>
      </c>
      <c r="D142" s="148">
        <v>0</v>
      </c>
      <c r="E142" s="148">
        <v>0</v>
      </c>
      <c r="F142" s="148">
        <v>136333</v>
      </c>
      <c r="G142" s="149">
        <v>0</v>
      </c>
      <c r="H142" s="148">
        <v>0</v>
      </c>
      <c r="I142" s="148">
        <v>0</v>
      </c>
      <c r="J142" s="49">
        <v>0</v>
      </c>
      <c r="K142" s="150">
        <v>0</v>
      </c>
      <c r="L142" s="151">
        <v>0</v>
      </c>
    </row>
    <row r="143" spans="1:12" ht="16.5" customHeight="1" x14ac:dyDescent="0.25">
      <c r="A143" s="133" t="s">
        <v>139</v>
      </c>
      <c r="B143" s="146">
        <f t="shared" si="2"/>
        <v>122326</v>
      </c>
      <c r="C143" s="147">
        <v>0</v>
      </c>
      <c r="D143" s="148">
        <v>0</v>
      </c>
      <c r="E143" s="148">
        <v>0</v>
      </c>
      <c r="F143" s="148">
        <v>122326</v>
      </c>
      <c r="G143" s="149">
        <v>0</v>
      </c>
      <c r="H143" s="148">
        <v>0</v>
      </c>
      <c r="I143" s="148">
        <v>0</v>
      </c>
      <c r="J143" s="49">
        <v>0</v>
      </c>
      <c r="K143" s="150">
        <v>0</v>
      </c>
      <c r="L143" s="151">
        <v>0</v>
      </c>
    </row>
    <row r="144" spans="1:12" ht="16.5" customHeight="1" x14ac:dyDescent="0.25">
      <c r="A144" s="153" t="s">
        <v>140</v>
      </c>
      <c r="B144" s="146">
        <f t="shared" si="2"/>
        <v>92007</v>
      </c>
      <c r="C144" s="147">
        <v>9173</v>
      </c>
      <c r="D144" s="148">
        <v>9173</v>
      </c>
      <c r="E144" s="148">
        <v>0</v>
      </c>
      <c r="F144" s="148">
        <v>80109</v>
      </c>
      <c r="G144" s="149">
        <v>2725</v>
      </c>
      <c r="H144" s="148">
        <v>2725</v>
      </c>
      <c r="I144" s="148">
        <v>0</v>
      </c>
      <c r="J144" s="49">
        <v>0</v>
      </c>
      <c r="K144" s="150">
        <v>0</v>
      </c>
      <c r="L144" s="151">
        <v>0</v>
      </c>
    </row>
    <row r="145" spans="1:12" ht="16.5" customHeight="1" x14ac:dyDescent="0.25">
      <c r="A145" s="153" t="s">
        <v>141</v>
      </c>
      <c r="B145" s="146">
        <f t="shared" si="2"/>
        <v>92250</v>
      </c>
      <c r="C145" s="147">
        <v>60259</v>
      </c>
      <c r="D145" s="148">
        <v>0</v>
      </c>
      <c r="E145" s="148">
        <v>60259</v>
      </c>
      <c r="F145" s="148">
        <v>31991</v>
      </c>
      <c r="G145" s="149">
        <v>0</v>
      </c>
      <c r="H145" s="148">
        <v>0</v>
      </c>
      <c r="I145" s="148">
        <v>0</v>
      </c>
      <c r="J145" s="49">
        <v>0</v>
      </c>
      <c r="K145" s="150">
        <v>0</v>
      </c>
      <c r="L145" s="151">
        <v>0</v>
      </c>
    </row>
    <row r="146" spans="1:12" ht="16.5" customHeight="1" x14ac:dyDescent="0.25">
      <c r="A146" s="133" t="s">
        <v>142</v>
      </c>
      <c r="B146" s="146">
        <f t="shared" si="2"/>
        <v>602338</v>
      </c>
      <c r="C146" s="147">
        <v>86321</v>
      </c>
      <c r="D146" s="148">
        <v>36668</v>
      </c>
      <c r="E146" s="148">
        <v>49653</v>
      </c>
      <c r="F146" s="148">
        <v>495513</v>
      </c>
      <c r="G146" s="149">
        <v>15797</v>
      </c>
      <c r="H146" s="148">
        <v>7260</v>
      </c>
      <c r="I146" s="148">
        <v>5096</v>
      </c>
      <c r="J146" s="49">
        <v>3441</v>
      </c>
      <c r="K146" s="150">
        <v>0</v>
      </c>
      <c r="L146" s="151">
        <v>4707</v>
      </c>
    </row>
    <row r="147" spans="1:12" ht="16.5" customHeight="1" x14ac:dyDescent="0.25">
      <c r="A147" s="133" t="s">
        <v>143</v>
      </c>
      <c r="B147" s="146">
        <f t="shared" si="2"/>
        <v>126054</v>
      </c>
      <c r="C147" s="147">
        <v>0</v>
      </c>
      <c r="D147" s="148">
        <v>0</v>
      </c>
      <c r="E147" s="148">
        <v>0</v>
      </c>
      <c r="F147" s="148">
        <v>126054</v>
      </c>
      <c r="G147" s="149">
        <v>0</v>
      </c>
      <c r="H147" s="148">
        <v>0</v>
      </c>
      <c r="I147" s="148">
        <v>0</v>
      </c>
      <c r="J147" s="49">
        <v>0</v>
      </c>
      <c r="K147" s="150">
        <v>0</v>
      </c>
      <c r="L147" s="151">
        <v>0</v>
      </c>
    </row>
    <row r="148" spans="1:12" ht="16.5" customHeight="1" x14ac:dyDescent="0.25">
      <c r="A148" s="133" t="s">
        <v>144</v>
      </c>
      <c r="B148" s="146">
        <f t="shared" si="2"/>
        <v>2823000</v>
      </c>
      <c r="C148" s="147">
        <v>688347</v>
      </c>
      <c r="D148" s="148">
        <v>688347</v>
      </c>
      <c r="E148" s="148">
        <v>0</v>
      </c>
      <c r="F148" s="148">
        <v>694945</v>
      </c>
      <c r="G148" s="149">
        <v>1309456</v>
      </c>
      <c r="H148" s="148">
        <v>8463</v>
      </c>
      <c r="I148" s="148">
        <v>308287</v>
      </c>
      <c r="J148" s="49">
        <v>419471</v>
      </c>
      <c r="K148" s="150">
        <v>573235</v>
      </c>
      <c r="L148" s="151">
        <v>130252</v>
      </c>
    </row>
    <row r="149" spans="1:12" ht="16.5" customHeight="1" x14ac:dyDescent="0.25">
      <c r="A149" s="133" t="s">
        <v>145</v>
      </c>
      <c r="B149" s="146">
        <f t="shared" si="2"/>
        <v>107120</v>
      </c>
      <c r="C149" s="147">
        <v>67096</v>
      </c>
      <c r="D149" s="148">
        <v>0</v>
      </c>
      <c r="E149" s="148">
        <v>67096</v>
      </c>
      <c r="F149" s="148">
        <v>38500</v>
      </c>
      <c r="G149" s="149">
        <v>1524</v>
      </c>
      <c r="H149" s="148">
        <v>0</v>
      </c>
      <c r="I149" s="148">
        <v>1524</v>
      </c>
      <c r="J149" s="49">
        <v>0</v>
      </c>
      <c r="K149" s="150">
        <v>0</v>
      </c>
      <c r="L149" s="151">
        <v>0</v>
      </c>
    </row>
    <row r="150" spans="1:12" ht="16.5" customHeight="1" x14ac:dyDescent="0.25">
      <c r="A150" s="133" t="s">
        <v>146</v>
      </c>
      <c r="B150" s="146">
        <f t="shared" si="2"/>
        <v>89291</v>
      </c>
      <c r="C150" s="147">
        <v>0</v>
      </c>
      <c r="D150" s="148">
        <v>0</v>
      </c>
      <c r="E150" s="148">
        <v>0</v>
      </c>
      <c r="F150" s="148">
        <v>89291</v>
      </c>
      <c r="G150" s="149">
        <v>0</v>
      </c>
      <c r="H150" s="148">
        <v>0</v>
      </c>
      <c r="I150" s="148">
        <v>0</v>
      </c>
      <c r="J150" s="49">
        <v>0</v>
      </c>
      <c r="K150" s="150">
        <v>0</v>
      </c>
      <c r="L150" s="151">
        <v>0</v>
      </c>
    </row>
    <row r="151" spans="1:12" ht="16.5" customHeight="1" x14ac:dyDescent="0.25">
      <c r="A151" s="133"/>
      <c r="B151" s="121">
        <f>SUM(B140:B150)</f>
        <v>4633145</v>
      </c>
      <c r="C151" s="121">
        <v>911196</v>
      </c>
      <c r="D151" s="121">
        <v>734188</v>
      </c>
      <c r="E151" s="121">
        <v>177008</v>
      </c>
      <c r="F151" s="121">
        <v>2103486</v>
      </c>
      <c r="G151" s="121">
        <v>1483186</v>
      </c>
      <c r="H151" s="121">
        <v>22712</v>
      </c>
      <c r="I151" s="121">
        <v>314907</v>
      </c>
      <c r="J151" s="121">
        <v>422912</v>
      </c>
      <c r="K151" s="121">
        <v>722655</v>
      </c>
      <c r="L151" s="121">
        <v>135277</v>
      </c>
    </row>
    <row r="152" spans="1:12" ht="16.5" customHeight="1" x14ac:dyDescent="0.25">
      <c r="A152" s="152" t="s">
        <v>147</v>
      </c>
      <c r="B152" s="146">
        <f t="shared" si="2"/>
        <v>0</v>
      </c>
      <c r="C152" s="147">
        <v>0</v>
      </c>
      <c r="D152" s="148">
        <v>0</v>
      </c>
      <c r="E152" s="148">
        <v>0</v>
      </c>
      <c r="F152" s="148">
        <v>0</v>
      </c>
      <c r="G152" s="149">
        <v>0</v>
      </c>
      <c r="H152" s="148">
        <v>0</v>
      </c>
      <c r="I152" s="148">
        <v>0</v>
      </c>
      <c r="J152" s="49">
        <v>0</v>
      </c>
      <c r="K152" s="150">
        <v>0</v>
      </c>
      <c r="L152" s="151">
        <v>0</v>
      </c>
    </row>
    <row r="153" spans="1:12" ht="16.5" customHeight="1" x14ac:dyDescent="0.25">
      <c r="A153" s="133" t="s">
        <v>148</v>
      </c>
      <c r="B153" s="146">
        <f t="shared" si="2"/>
        <v>20994</v>
      </c>
      <c r="C153" s="147">
        <v>0</v>
      </c>
      <c r="D153" s="148">
        <v>0</v>
      </c>
      <c r="E153" s="148">
        <v>0</v>
      </c>
      <c r="F153" s="148">
        <v>9825</v>
      </c>
      <c r="G153" s="149">
        <v>11169</v>
      </c>
      <c r="H153" s="148">
        <v>297</v>
      </c>
      <c r="I153" s="148">
        <v>2410</v>
      </c>
      <c r="J153" s="49">
        <v>2200</v>
      </c>
      <c r="K153" s="150">
        <v>6262</v>
      </c>
      <c r="L153" s="151">
        <v>0</v>
      </c>
    </row>
    <row r="154" spans="1:12" ht="16.5" customHeight="1" x14ac:dyDescent="0.25">
      <c r="A154" s="133" t="s">
        <v>149</v>
      </c>
      <c r="B154" s="146">
        <f t="shared" si="2"/>
        <v>211891</v>
      </c>
      <c r="C154" s="147">
        <v>29110</v>
      </c>
      <c r="D154" s="148">
        <v>17612</v>
      </c>
      <c r="E154" s="148">
        <v>11498</v>
      </c>
      <c r="F154" s="148">
        <v>107896</v>
      </c>
      <c r="G154" s="149">
        <v>74885</v>
      </c>
      <c r="H154" s="148">
        <v>1635</v>
      </c>
      <c r="I154" s="148">
        <v>6820</v>
      </c>
      <c r="J154" s="49">
        <v>26966</v>
      </c>
      <c r="K154" s="150">
        <v>39464</v>
      </c>
      <c r="L154" s="151">
        <v>0</v>
      </c>
    </row>
    <row r="155" spans="1:12" ht="16.5" customHeight="1" x14ac:dyDescent="0.25">
      <c r="A155" s="153" t="s">
        <v>150</v>
      </c>
      <c r="B155" s="146">
        <f t="shared" si="2"/>
        <v>17597</v>
      </c>
      <c r="C155" s="147">
        <v>0</v>
      </c>
      <c r="D155" s="148">
        <v>0</v>
      </c>
      <c r="E155" s="148">
        <v>0</v>
      </c>
      <c r="F155" s="148">
        <v>17093</v>
      </c>
      <c r="G155" s="149">
        <v>504</v>
      </c>
      <c r="H155" s="148">
        <v>504</v>
      </c>
      <c r="I155" s="148">
        <v>0</v>
      </c>
      <c r="J155" s="49">
        <v>0</v>
      </c>
      <c r="K155" s="150">
        <v>0</v>
      </c>
      <c r="L155" s="151">
        <v>0</v>
      </c>
    </row>
    <row r="156" spans="1:12" ht="16.5" customHeight="1" x14ac:dyDescent="0.25">
      <c r="A156" s="133" t="s">
        <v>151</v>
      </c>
      <c r="B156" s="146">
        <f t="shared" si="2"/>
        <v>601824</v>
      </c>
      <c r="C156" s="147">
        <v>55406</v>
      </c>
      <c r="D156" s="148">
        <v>42089</v>
      </c>
      <c r="E156" s="148">
        <v>13317</v>
      </c>
      <c r="F156" s="148">
        <v>509343</v>
      </c>
      <c r="G156" s="149">
        <v>36476</v>
      </c>
      <c r="H156" s="148">
        <v>1569</v>
      </c>
      <c r="I156" s="148">
        <v>18978</v>
      </c>
      <c r="J156" s="49">
        <v>8189</v>
      </c>
      <c r="K156" s="150">
        <v>7740</v>
      </c>
      <c r="L156" s="151">
        <v>599</v>
      </c>
    </row>
    <row r="157" spans="1:12" ht="16.5" customHeight="1" x14ac:dyDescent="0.25">
      <c r="A157" s="133" t="s">
        <v>152</v>
      </c>
      <c r="B157" s="146">
        <f t="shared" si="2"/>
        <v>98904</v>
      </c>
      <c r="C157" s="147">
        <v>0</v>
      </c>
      <c r="D157" s="148">
        <v>0</v>
      </c>
      <c r="E157" s="148">
        <v>0</v>
      </c>
      <c r="F157" s="148">
        <v>98288</v>
      </c>
      <c r="G157" s="149">
        <v>616</v>
      </c>
      <c r="H157" s="148">
        <v>0</v>
      </c>
      <c r="I157" s="148">
        <v>0</v>
      </c>
      <c r="J157" s="49">
        <v>0</v>
      </c>
      <c r="K157" s="150">
        <v>616</v>
      </c>
      <c r="L157" s="151">
        <v>0</v>
      </c>
    </row>
    <row r="158" spans="1:12" ht="16.5" customHeight="1" x14ac:dyDescent="0.25">
      <c r="A158" s="133" t="s">
        <v>153</v>
      </c>
      <c r="B158" s="146">
        <f t="shared" si="2"/>
        <v>4626747</v>
      </c>
      <c r="C158" s="147">
        <v>955569</v>
      </c>
      <c r="D158" s="148">
        <v>955569</v>
      </c>
      <c r="E158" s="148">
        <v>0</v>
      </c>
      <c r="F158" s="148">
        <v>775205</v>
      </c>
      <c r="G158" s="149">
        <v>2696192</v>
      </c>
      <c r="H158" s="148">
        <v>18305</v>
      </c>
      <c r="I158" s="148">
        <v>1471966</v>
      </c>
      <c r="J158" s="49">
        <v>438938</v>
      </c>
      <c r="K158" s="150">
        <v>766983</v>
      </c>
      <c r="L158" s="151">
        <v>199781</v>
      </c>
    </row>
    <row r="159" spans="1:12" ht="16.5" customHeight="1" x14ac:dyDescent="0.25">
      <c r="A159" s="133" t="s">
        <v>154</v>
      </c>
      <c r="B159" s="146">
        <f t="shared" si="2"/>
        <v>232663</v>
      </c>
      <c r="C159" s="147">
        <v>15454</v>
      </c>
      <c r="D159" s="148">
        <v>0</v>
      </c>
      <c r="E159" s="148">
        <v>15454</v>
      </c>
      <c r="F159" s="148">
        <v>184733</v>
      </c>
      <c r="G159" s="149">
        <v>11849</v>
      </c>
      <c r="H159" s="148">
        <v>2523</v>
      </c>
      <c r="I159" s="148">
        <v>3875</v>
      </c>
      <c r="J159" s="49">
        <v>5451</v>
      </c>
      <c r="K159" s="150">
        <v>0</v>
      </c>
      <c r="L159" s="151">
        <v>20627</v>
      </c>
    </row>
    <row r="160" spans="1:12" ht="16.5" customHeight="1" x14ac:dyDescent="0.25">
      <c r="A160" s="133" t="s">
        <v>155</v>
      </c>
      <c r="B160" s="146">
        <f t="shared" si="2"/>
        <v>34273</v>
      </c>
      <c r="C160" s="147">
        <v>0</v>
      </c>
      <c r="D160" s="148">
        <v>0</v>
      </c>
      <c r="E160" s="148">
        <v>0</v>
      </c>
      <c r="F160" s="148">
        <v>25607</v>
      </c>
      <c r="G160" s="149">
        <v>8507</v>
      </c>
      <c r="H160" s="148">
        <v>0</v>
      </c>
      <c r="I160" s="148">
        <v>0</v>
      </c>
      <c r="J160" s="49">
        <v>8507</v>
      </c>
      <c r="K160" s="150">
        <v>0</v>
      </c>
      <c r="L160" s="151">
        <v>159</v>
      </c>
    </row>
    <row r="161" spans="1:12" ht="16.5" customHeight="1" x14ac:dyDescent="0.25">
      <c r="A161" s="133" t="s">
        <v>156</v>
      </c>
      <c r="B161" s="146">
        <f t="shared" si="2"/>
        <v>7063</v>
      </c>
      <c r="C161" s="147">
        <v>0</v>
      </c>
      <c r="D161" s="148">
        <v>0</v>
      </c>
      <c r="E161" s="148">
        <v>0</v>
      </c>
      <c r="F161" s="148">
        <v>7063</v>
      </c>
      <c r="G161" s="149">
        <v>0</v>
      </c>
      <c r="H161" s="148">
        <v>0</v>
      </c>
      <c r="I161" s="148">
        <v>0</v>
      </c>
      <c r="J161" s="49">
        <v>0</v>
      </c>
      <c r="K161" s="150">
        <v>0</v>
      </c>
      <c r="L161" s="151">
        <v>0</v>
      </c>
    </row>
    <row r="162" spans="1:12" ht="16.5" customHeight="1" x14ac:dyDescent="0.25">
      <c r="A162" s="133" t="s">
        <v>157</v>
      </c>
      <c r="B162" s="146">
        <f t="shared" si="2"/>
        <v>457214</v>
      </c>
      <c r="C162" s="147">
        <v>28889</v>
      </c>
      <c r="D162" s="148">
        <v>28889</v>
      </c>
      <c r="E162" s="148">
        <v>0</v>
      </c>
      <c r="F162" s="148">
        <v>363352</v>
      </c>
      <c r="G162" s="149">
        <v>64973</v>
      </c>
      <c r="H162" s="148">
        <v>4657</v>
      </c>
      <c r="I162" s="148">
        <v>48301</v>
      </c>
      <c r="J162" s="49">
        <v>2794</v>
      </c>
      <c r="K162" s="150">
        <v>9221</v>
      </c>
      <c r="L162" s="151">
        <v>0</v>
      </c>
    </row>
    <row r="163" spans="1:12" ht="16.5" customHeight="1" x14ac:dyDescent="0.25">
      <c r="A163" s="133" t="s">
        <v>158</v>
      </c>
      <c r="B163" s="146">
        <f t="shared" si="2"/>
        <v>73249</v>
      </c>
      <c r="C163" s="147">
        <v>21401</v>
      </c>
      <c r="D163" s="148">
        <v>20668</v>
      </c>
      <c r="E163" s="148">
        <v>733</v>
      </c>
      <c r="F163" s="148">
        <v>45766</v>
      </c>
      <c r="G163" s="149">
        <v>3450</v>
      </c>
      <c r="H163" s="148">
        <v>3390</v>
      </c>
      <c r="I163" s="148">
        <v>60</v>
      </c>
      <c r="J163" s="49">
        <v>0</v>
      </c>
      <c r="K163" s="150">
        <v>0</v>
      </c>
      <c r="L163" s="151">
        <v>2632</v>
      </c>
    </row>
    <row r="164" spans="1:12" ht="16.5" customHeight="1" x14ac:dyDescent="0.25">
      <c r="A164" s="133" t="s">
        <v>159</v>
      </c>
      <c r="B164" s="146">
        <f t="shared" si="2"/>
        <v>58855</v>
      </c>
      <c r="C164" s="147">
        <v>0</v>
      </c>
      <c r="D164" s="148">
        <v>0</v>
      </c>
      <c r="E164" s="148">
        <v>0</v>
      </c>
      <c r="F164" s="148">
        <v>58855</v>
      </c>
      <c r="G164" s="149">
        <v>0</v>
      </c>
      <c r="H164" s="148">
        <v>0</v>
      </c>
      <c r="I164" s="148">
        <v>0</v>
      </c>
      <c r="J164" s="49">
        <v>0</v>
      </c>
      <c r="K164" s="150">
        <v>0</v>
      </c>
      <c r="L164" s="151">
        <v>0</v>
      </c>
    </row>
    <row r="165" spans="1:12" ht="16.5" customHeight="1" x14ac:dyDescent="0.25">
      <c r="A165" s="133"/>
      <c r="B165" s="121">
        <f>SUM(B153:B164)</f>
        <v>6441274</v>
      </c>
      <c r="C165" s="121">
        <v>1105829</v>
      </c>
      <c r="D165" s="121">
        <v>1064827</v>
      </c>
      <c r="E165" s="121">
        <v>41002</v>
      </c>
      <c r="F165" s="121">
        <v>2203026</v>
      </c>
      <c r="G165" s="121">
        <v>2908621</v>
      </c>
      <c r="H165" s="121">
        <v>32880</v>
      </c>
      <c r="I165" s="121">
        <v>1552410</v>
      </c>
      <c r="J165" s="121">
        <v>493045</v>
      </c>
      <c r="K165" s="121">
        <v>830286</v>
      </c>
      <c r="L165" s="121">
        <v>223798</v>
      </c>
    </row>
    <row r="166" spans="1:12" ht="16.5" customHeight="1" x14ac:dyDescent="0.25">
      <c r="A166" s="152" t="s">
        <v>160</v>
      </c>
      <c r="B166" s="146">
        <f t="shared" si="2"/>
        <v>0</v>
      </c>
      <c r="C166" s="147">
        <v>0</v>
      </c>
      <c r="D166" s="148">
        <v>0</v>
      </c>
      <c r="E166" s="148">
        <v>0</v>
      </c>
      <c r="F166" s="148">
        <v>0</v>
      </c>
      <c r="G166" s="149">
        <v>0</v>
      </c>
      <c r="H166" s="148">
        <v>0</v>
      </c>
      <c r="I166" s="148">
        <v>0</v>
      </c>
      <c r="J166" s="49">
        <v>0</v>
      </c>
      <c r="K166" s="150">
        <v>0</v>
      </c>
      <c r="L166" s="151">
        <v>0</v>
      </c>
    </row>
    <row r="167" spans="1:12" ht="16.5" customHeight="1" x14ac:dyDescent="0.25">
      <c r="A167" s="133" t="s">
        <v>161</v>
      </c>
      <c r="B167" s="146">
        <f t="shared" si="2"/>
        <v>324723</v>
      </c>
      <c r="C167" s="147">
        <v>240960</v>
      </c>
      <c r="D167" s="148">
        <v>0</v>
      </c>
      <c r="E167" s="148">
        <v>240960</v>
      </c>
      <c r="F167" s="148">
        <v>83763</v>
      </c>
      <c r="G167" s="149">
        <v>0</v>
      </c>
      <c r="H167" s="148">
        <v>0</v>
      </c>
      <c r="I167" s="148">
        <v>0</v>
      </c>
      <c r="J167" s="49">
        <v>0</v>
      </c>
      <c r="K167" s="150">
        <v>0</v>
      </c>
      <c r="L167" s="151">
        <v>0</v>
      </c>
    </row>
    <row r="168" spans="1:12" ht="16.5" customHeight="1" x14ac:dyDescent="0.25">
      <c r="A168" s="153" t="s">
        <v>162</v>
      </c>
      <c r="B168" s="146">
        <f t="shared" si="2"/>
        <v>124362</v>
      </c>
      <c r="C168" s="147">
        <v>52899</v>
      </c>
      <c r="D168" s="148">
        <v>0</v>
      </c>
      <c r="E168" s="148">
        <v>52899</v>
      </c>
      <c r="F168" s="148">
        <v>71463</v>
      </c>
      <c r="G168" s="149">
        <v>0</v>
      </c>
      <c r="H168" s="148">
        <v>0</v>
      </c>
      <c r="I168" s="148">
        <v>0</v>
      </c>
      <c r="J168" s="49">
        <v>0</v>
      </c>
      <c r="K168" s="150">
        <v>0</v>
      </c>
      <c r="L168" s="151">
        <v>0</v>
      </c>
    </row>
    <row r="169" spans="1:12" ht="16.5" customHeight="1" x14ac:dyDescent="0.25">
      <c r="A169" s="133" t="s">
        <v>163</v>
      </c>
      <c r="B169" s="146">
        <f t="shared" si="2"/>
        <v>76902</v>
      </c>
      <c r="C169" s="147">
        <v>45079</v>
      </c>
      <c r="D169" s="148">
        <v>0</v>
      </c>
      <c r="E169" s="148">
        <v>45079</v>
      </c>
      <c r="F169" s="148">
        <v>31823</v>
      </c>
      <c r="G169" s="149">
        <v>0</v>
      </c>
      <c r="H169" s="148">
        <v>0</v>
      </c>
      <c r="I169" s="148">
        <v>0</v>
      </c>
      <c r="J169" s="49">
        <v>0</v>
      </c>
      <c r="K169" s="150">
        <v>0</v>
      </c>
      <c r="L169" s="151"/>
    </row>
    <row r="170" spans="1:12" ht="16.5" customHeight="1" x14ac:dyDescent="0.25">
      <c r="A170" s="133" t="s">
        <v>164</v>
      </c>
      <c r="B170" s="146">
        <f t="shared" si="2"/>
        <v>5824139</v>
      </c>
      <c r="C170" s="147">
        <v>1530558</v>
      </c>
      <c r="D170" s="148">
        <v>1279699</v>
      </c>
      <c r="E170" s="148">
        <v>250859</v>
      </c>
      <c r="F170" s="148">
        <v>520465</v>
      </c>
      <c r="G170" s="149">
        <v>3663084</v>
      </c>
      <c r="H170" s="148">
        <v>15018</v>
      </c>
      <c r="I170" s="148">
        <v>2582832</v>
      </c>
      <c r="J170" s="49">
        <v>376530</v>
      </c>
      <c r="K170" s="150">
        <v>688704</v>
      </c>
      <c r="L170" s="151">
        <v>110032</v>
      </c>
    </row>
    <row r="171" spans="1:12" ht="16.5" customHeight="1" x14ac:dyDescent="0.25">
      <c r="A171" s="133" t="s">
        <v>165</v>
      </c>
      <c r="B171" s="146">
        <f t="shared" si="2"/>
        <v>566269</v>
      </c>
      <c r="C171" s="147">
        <v>88790</v>
      </c>
      <c r="D171" s="148">
        <v>5140</v>
      </c>
      <c r="E171" s="148">
        <v>83650</v>
      </c>
      <c r="F171" s="148">
        <v>203888</v>
      </c>
      <c r="G171" s="149">
        <v>273192</v>
      </c>
      <c r="H171" s="148">
        <v>1668</v>
      </c>
      <c r="I171" s="148">
        <v>271524</v>
      </c>
      <c r="J171" s="49">
        <v>0</v>
      </c>
      <c r="K171" s="150">
        <v>0</v>
      </c>
      <c r="L171" s="151">
        <v>399</v>
      </c>
    </row>
    <row r="172" spans="1:12" ht="16.5" customHeight="1" x14ac:dyDescent="0.25">
      <c r="A172" s="133" t="s">
        <v>166</v>
      </c>
      <c r="B172" s="146">
        <f t="shared" si="2"/>
        <v>614682</v>
      </c>
      <c r="C172" s="147">
        <v>590232</v>
      </c>
      <c r="D172" s="148">
        <v>0</v>
      </c>
      <c r="E172" s="148">
        <v>590232</v>
      </c>
      <c r="F172" s="148">
        <v>23478</v>
      </c>
      <c r="G172" s="149">
        <v>972</v>
      </c>
      <c r="H172" s="148">
        <v>0</v>
      </c>
      <c r="I172" s="148">
        <v>0</v>
      </c>
      <c r="J172" s="49">
        <v>972</v>
      </c>
      <c r="K172" s="150">
        <v>0</v>
      </c>
      <c r="L172" s="151">
        <v>0</v>
      </c>
    </row>
    <row r="173" spans="1:12" ht="16.5" customHeight="1" x14ac:dyDescent="0.25">
      <c r="A173" s="133"/>
      <c r="B173" s="121">
        <f>SUM(B167:B172)</f>
        <v>7531077</v>
      </c>
      <c r="C173" s="121">
        <v>2548518</v>
      </c>
      <c r="D173" s="121">
        <v>1284839</v>
      </c>
      <c r="E173" s="121">
        <v>1263679</v>
      </c>
      <c r="F173" s="121">
        <v>934880</v>
      </c>
      <c r="G173" s="121">
        <v>3937248</v>
      </c>
      <c r="H173" s="121">
        <v>16686</v>
      </c>
      <c r="I173" s="121">
        <v>2854356</v>
      </c>
      <c r="J173" s="121">
        <v>377502</v>
      </c>
      <c r="K173" s="121">
        <v>688704</v>
      </c>
      <c r="L173" s="121">
        <v>110431</v>
      </c>
    </row>
    <row r="174" spans="1:12" ht="16.5" customHeight="1" x14ac:dyDescent="0.25">
      <c r="A174" s="152" t="s">
        <v>167</v>
      </c>
      <c r="B174" s="146">
        <f t="shared" si="2"/>
        <v>0</v>
      </c>
      <c r="C174" s="147">
        <v>0</v>
      </c>
      <c r="D174" s="148">
        <v>0</v>
      </c>
      <c r="E174" s="148">
        <v>0</v>
      </c>
      <c r="F174" s="148">
        <v>0</v>
      </c>
      <c r="G174" s="149">
        <v>0</v>
      </c>
      <c r="H174" s="148">
        <v>0</v>
      </c>
      <c r="I174" s="148">
        <v>0</v>
      </c>
      <c r="J174" s="49">
        <v>0</v>
      </c>
      <c r="K174" s="150">
        <v>0</v>
      </c>
      <c r="L174" s="151">
        <v>0</v>
      </c>
    </row>
    <row r="175" spans="1:12" ht="16.5" customHeight="1" x14ac:dyDescent="0.25">
      <c r="A175" s="133" t="s">
        <v>168</v>
      </c>
      <c r="B175" s="146">
        <f t="shared" si="2"/>
        <v>219616</v>
      </c>
      <c r="C175" s="147">
        <v>97029</v>
      </c>
      <c r="D175" s="148">
        <v>0</v>
      </c>
      <c r="E175" s="148">
        <v>97029</v>
      </c>
      <c r="F175" s="148">
        <v>34728</v>
      </c>
      <c r="G175" s="149">
        <v>87859</v>
      </c>
      <c r="H175" s="148">
        <v>0</v>
      </c>
      <c r="I175" s="148">
        <v>87859</v>
      </c>
      <c r="J175" s="49">
        <v>0</v>
      </c>
      <c r="K175" s="150">
        <v>0</v>
      </c>
      <c r="L175" s="151">
        <v>0</v>
      </c>
    </row>
    <row r="176" spans="1:12" ht="16.5" customHeight="1" x14ac:dyDescent="0.25">
      <c r="A176" s="133" t="s">
        <v>169</v>
      </c>
      <c r="B176" s="146">
        <f t="shared" si="2"/>
        <v>288194</v>
      </c>
      <c r="C176" s="147">
        <v>91611</v>
      </c>
      <c r="D176" s="148">
        <v>0</v>
      </c>
      <c r="E176" s="148">
        <v>91611</v>
      </c>
      <c r="F176" s="148">
        <v>180038</v>
      </c>
      <c r="G176" s="149">
        <v>16545</v>
      </c>
      <c r="H176" s="148">
        <v>0</v>
      </c>
      <c r="I176" s="148">
        <v>11128</v>
      </c>
      <c r="J176" s="49">
        <v>0</v>
      </c>
      <c r="K176" s="150">
        <v>5417</v>
      </c>
      <c r="L176" s="151">
        <v>0</v>
      </c>
    </row>
    <row r="177" spans="1:12" ht="16.5" customHeight="1" x14ac:dyDescent="0.25">
      <c r="A177" s="133" t="s">
        <v>170</v>
      </c>
      <c r="B177" s="146">
        <f t="shared" si="2"/>
        <v>390906</v>
      </c>
      <c r="C177" s="147">
        <v>66559</v>
      </c>
      <c r="D177" s="148">
        <v>0</v>
      </c>
      <c r="E177" s="148">
        <v>66559</v>
      </c>
      <c r="F177" s="148">
        <v>259257</v>
      </c>
      <c r="G177" s="149">
        <v>65090</v>
      </c>
      <c r="H177" s="148">
        <v>1824</v>
      </c>
      <c r="I177" s="148">
        <v>45767</v>
      </c>
      <c r="J177" s="49">
        <v>4394</v>
      </c>
      <c r="K177" s="150">
        <v>13105</v>
      </c>
      <c r="L177" s="151">
        <v>0</v>
      </c>
    </row>
    <row r="178" spans="1:12" ht="16.5" customHeight="1" x14ac:dyDescent="0.25">
      <c r="A178" s="133" t="s">
        <v>171</v>
      </c>
      <c r="B178" s="146">
        <f t="shared" si="2"/>
        <v>134556</v>
      </c>
      <c r="C178" s="147">
        <v>0</v>
      </c>
      <c r="D178" s="148">
        <v>0</v>
      </c>
      <c r="E178" s="148">
        <v>0</v>
      </c>
      <c r="F178" s="148">
        <v>132901</v>
      </c>
      <c r="G178" s="149">
        <v>1655</v>
      </c>
      <c r="H178" s="148">
        <v>0</v>
      </c>
      <c r="I178" s="148">
        <v>1655</v>
      </c>
      <c r="J178" s="49">
        <v>0</v>
      </c>
      <c r="K178" s="150">
        <v>0</v>
      </c>
      <c r="L178" s="151">
        <v>0</v>
      </c>
    </row>
    <row r="179" spans="1:12" ht="16.5" customHeight="1" x14ac:dyDescent="0.25">
      <c r="A179" s="133" t="s">
        <v>172</v>
      </c>
      <c r="B179" s="146">
        <f t="shared" si="2"/>
        <v>71255</v>
      </c>
      <c r="C179" s="147">
        <v>0</v>
      </c>
      <c r="D179" s="148">
        <v>0</v>
      </c>
      <c r="E179" s="148">
        <v>0</v>
      </c>
      <c r="F179" s="148">
        <v>57761</v>
      </c>
      <c r="G179" s="149">
        <v>13494</v>
      </c>
      <c r="H179" s="148">
        <v>567</v>
      </c>
      <c r="I179" s="148">
        <v>6057</v>
      </c>
      <c r="J179" s="49">
        <v>2299</v>
      </c>
      <c r="K179" s="150">
        <v>4571</v>
      </c>
      <c r="L179" s="151">
        <v>0</v>
      </c>
    </row>
    <row r="180" spans="1:12" ht="16.5" customHeight="1" x14ac:dyDescent="0.25">
      <c r="A180" s="133" t="s">
        <v>173</v>
      </c>
      <c r="B180" s="146">
        <f t="shared" si="2"/>
        <v>205191</v>
      </c>
      <c r="C180" s="147">
        <v>0</v>
      </c>
      <c r="D180" s="148">
        <v>0</v>
      </c>
      <c r="E180" s="148">
        <v>0</v>
      </c>
      <c r="F180" s="148">
        <v>143642</v>
      </c>
      <c r="G180" s="149">
        <v>61231</v>
      </c>
      <c r="H180" s="148">
        <v>0</v>
      </c>
      <c r="I180" s="148">
        <v>61231</v>
      </c>
      <c r="J180" s="49">
        <v>0</v>
      </c>
      <c r="K180" s="150">
        <v>0</v>
      </c>
      <c r="L180" s="151">
        <v>318</v>
      </c>
    </row>
    <row r="181" spans="1:12" ht="16.5" customHeight="1" x14ac:dyDescent="0.25">
      <c r="A181" s="133" t="s">
        <v>174</v>
      </c>
      <c r="B181" s="146">
        <f t="shared" si="2"/>
        <v>405737</v>
      </c>
      <c r="C181" s="147">
        <v>184087</v>
      </c>
      <c r="D181" s="148">
        <v>0</v>
      </c>
      <c r="E181" s="148">
        <v>184087</v>
      </c>
      <c r="F181" s="148">
        <v>164572</v>
      </c>
      <c r="G181" s="149">
        <v>57078</v>
      </c>
      <c r="H181" s="148">
        <v>0</v>
      </c>
      <c r="I181" s="148">
        <v>55392</v>
      </c>
      <c r="J181" s="49">
        <v>0</v>
      </c>
      <c r="K181" s="150">
        <v>1686</v>
      </c>
      <c r="L181" s="151">
        <v>0</v>
      </c>
    </row>
    <row r="182" spans="1:12" ht="16.5" customHeight="1" x14ac:dyDescent="0.25">
      <c r="A182" s="133" t="s">
        <v>175</v>
      </c>
      <c r="B182" s="146">
        <f t="shared" si="2"/>
        <v>7957330</v>
      </c>
      <c r="C182" s="147">
        <v>3808753</v>
      </c>
      <c r="D182" s="148">
        <v>3808753</v>
      </c>
      <c r="E182" s="148">
        <v>0</v>
      </c>
      <c r="F182" s="148">
        <v>483084</v>
      </c>
      <c r="G182" s="149">
        <v>3221427</v>
      </c>
      <c r="H182" s="148">
        <v>41615</v>
      </c>
      <c r="I182" s="148">
        <v>650911</v>
      </c>
      <c r="J182" s="49">
        <v>1205468</v>
      </c>
      <c r="K182" s="150">
        <v>1323433</v>
      </c>
      <c r="L182" s="151">
        <v>444066</v>
      </c>
    </row>
    <row r="183" spans="1:12" ht="16.5" customHeight="1" x14ac:dyDescent="0.25">
      <c r="A183" s="133" t="s">
        <v>176</v>
      </c>
      <c r="B183" s="146">
        <f t="shared" si="2"/>
        <v>301400</v>
      </c>
      <c r="C183" s="147">
        <v>0</v>
      </c>
      <c r="D183" s="148">
        <v>0</v>
      </c>
      <c r="E183" s="148">
        <v>0</v>
      </c>
      <c r="F183" s="148">
        <v>291203</v>
      </c>
      <c r="G183" s="149">
        <v>10197</v>
      </c>
      <c r="H183" s="148">
        <v>1128</v>
      </c>
      <c r="I183" s="148">
        <v>9069</v>
      </c>
      <c r="J183" s="49">
        <v>0</v>
      </c>
      <c r="K183" s="150">
        <v>0</v>
      </c>
      <c r="L183" s="151">
        <v>0</v>
      </c>
    </row>
    <row r="184" spans="1:12" ht="16.5" customHeight="1" x14ac:dyDescent="0.25">
      <c r="A184" s="133" t="s">
        <v>177</v>
      </c>
      <c r="B184" s="146">
        <f t="shared" si="2"/>
        <v>580863</v>
      </c>
      <c r="C184" s="147">
        <v>26221</v>
      </c>
      <c r="D184" s="148">
        <v>26221</v>
      </c>
      <c r="E184" s="148">
        <v>0</v>
      </c>
      <c r="F184" s="148">
        <v>327046</v>
      </c>
      <c r="G184" s="149">
        <v>227278</v>
      </c>
      <c r="H184" s="148">
        <v>7057</v>
      </c>
      <c r="I184" s="148">
        <v>220221</v>
      </c>
      <c r="J184" s="49">
        <v>0</v>
      </c>
      <c r="K184" s="150">
        <v>0</v>
      </c>
      <c r="L184" s="151">
        <v>318</v>
      </c>
    </row>
    <row r="185" spans="1:12" ht="16.5" customHeight="1" x14ac:dyDescent="0.25">
      <c r="A185" s="133" t="s">
        <v>178</v>
      </c>
      <c r="B185" s="146">
        <f t="shared" si="2"/>
        <v>180202</v>
      </c>
      <c r="C185" s="147">
        <v>0</v>
      </c>
      <c r="D185" s="148">
        <v>0</v>
      </c>
      <c r="E185" s="148">
        <v>0</v>
      </c>
      <c r="F185" s="148">
        <v>179884</v>
      </c>
      <c r="G185" s="149">
        <v>0</v>
      </c>
      <c r="H185" s="148">
        <v>0</v>
      </c>
      <c r="I185" s="148">
        <v>0</v>
      </c>
      <c r="J185" s="49">
        <v>0</v>
      </c>
      <c r="K185" s="150">
        <v>0</v>
      </c>
      <c r="L185" s="151">
        <v>318</v>
      </c>
    </row>
    <row r="186" spans="1:12" ht="16.5" customHeight="1" x14ac:dyDescent="0.25">
      <c r="A186" s="133"/>
      <c r="B186" s="121">
        <f>SUM(B175:B185)</f>
        <v>10735250</v>
      </c>
      <c r="C186" s="121">
        <v>4274260</v>
      </c>
      <c r="D186" s="121">
        <v>3834974</v>
      </c>
      <c r="E186" s="121">
        <v>439286</v>
      </c>
      <c r="F186" s="121">
        <v>2254116</v>
      </c>
      <c r="G186" s="121">
        <v>3761854</v>
      </c>
      <c r="H186" s="121">
        <v>52191</v>
      </c>
      <c r="I186" s="121">
        <v>1149290</v>
      </c>
      <c r="J186" s="121">
        <v>1212161</v>
      </c>
      <c r="K186" s="121">
        <v>1348212</v>
      </c>
      <c r="L186" s="121">
        <v>445020</v>
      </c>
    </row>
    <row r="187" spans="1:12" ht="16.5" customHeight="1" x14ac:dyDescent="0.25">
      <c r="A187" s="152" t="s">
        <v>179</v>
      </c>
      <c r="B187" s="146">
        <f t="shared" si="2"/>
        <v>0</v>
      </c>
      <c r="C187" s="147">
        <v>0</v>
      </c>
      <c r="D187" s="148">
        <v>0</v>
      </c>
      <c r="E187" s="148">
        <v>0</v>
      </c>
      <c r="F187" s="148">
        <v>0</v>
      </c>
      <c r="G187" s="149">
        <v>0</v>
      </c>
      <c r="H187" s="148">
        <v>0</v>
      </c>
      <c r="I187" s="148">
        <v>0</v>
      </c>
      <c r="J187" s="49">
        <v>0</v>
      </c>
      <c r="K187" s="150">
        <v>0</v>
      </c>
      <c r="L187" s="151">
        <v>0</v>
      </c>
    </row>
    <row r="188" spans="1:12" ht="16.5" customHeight="1" x14ac:dyDescent="0.25">
      <c r="A188" s="133" t="s">
        <v>180</v>
      </c>
      <c r="B188" s="146">
        <f t="shared" si="2"/>
        <v>382959</v>
      </c>
      <c r="C188" s="147">
        <v>82192</v>
      </c>
      <c r="D188" s="148">
        <v>82192</v>
      </c>
      <c r="E188" s="148">
        <v>0</v>
      </c>
      <c r="F188" s="148">
        <v>230431</v>
      </c>
      <c r="G188" s="149">
        <v>69537</v>
      </c>
      <c r="H188" s="148">
        <v>8007</v>
      </c>
      <c r="I188" s="148">
        <v>9659</v>
      </c>
      <c r="J188" s="49">
        <v>3837</v>
      </c>
      <c r="K188" s="150">
        <v>48034</v>
      </c>
      <c r="L188" s="151">
        <v>799</v>
      </c>
    </row>
    <row r="189" spans="1:12" ht="16.5" customHeight="1" x14ac:dyDescent="0.25">
      <c r="A189" s="133" t="s">
        <v>181</v>
      </c>
      <c r="B189" s="146">
        <f t="shared" si="2"/>
        <v>371203</v>
      </c>
      <c r="C189" s="147">
        <v>31099</v>
      </c>
      <c r="D189" s="148">
        <v>0</v>
      </c>
      <c r="E189" s="148">
        <v>31099</v>
      </c>
      <c r="F189" s="148">
        <v>321546</v>
      </c>
      <c r="G189" s="149">
        <v>18558</v>
      </c>
      <c r="H189" s="148">
        <v>0</v>
      </c>
      <c r="I189" s="148">
        <v>18558</v>
      </c>
      <c r="J189" s="49">
        <v>0</v>
      </c>
      <c r="K189" s="150">
        <v>0</v>
      </c>
      <c r="L189" s="151">
        <v>0</v>
      </c>
    </row>
    <row r="190" spans="1:12" ht="16.5" customHeight="1" x14ac:dyDescent="0.25">
      <c r="A190" s="133" t="s">
        <v>182</v>
      </c>
      <c r="B190" s="146">
        <f t="shared" si="2"/>
        <v>168075</v>
      </c>
      <c r="C190" s="147">
        <v>0</v>
      </c>
      <c r="D190" s="148">
        <v>0</v>
      </c>
      <c r="E190" s="148">
        <v>0</v>
      </c>
      <c r="F190" s="148">
        <v>167860</v>
      </c>
      <c r="G190" s="149">
        <v>215</v>
      </c>
      <c r="H190" s="148">
        <v>0</v>
      </c>
      <c r="I190" s="148">
        <v>164</v>
      </c>
      <c r="J190" s="49">
        <v>0</v>
      </c>
      <c r="K190" s="150">
        <v>51</v>
      </c>
      <c r="L190" s="151">
        <v>0</v>
      </c>
    </row>
    <row r="191" spans="1:12" ht="16.5" customHeight="1" x14ac:dyDescent="0.25">
      <c r="A191" s="133" t="s">
        <v>183</v>
      </c>
      <c r="B191" s="146">
        <f t="shared" si="2"/>
        <v>1001233</v>
      </c>
      <c r="C191" s="147">
        <v>68767</v>
      </c>
      <c r="D191" s="148">
        <v>18</v>
      </c>
      <c r="E191" s="148">
        <v>68749</v>
      </c>
      <c r="F191" s="148">
        <v>838249</v>
      </c>
      <c r="G191" s="149">
        <v>93418</v>
      </c>
      <c r="H191" s="148">
        <v>16682</v>
      </c>
      <c r="I191" s="148">
        <v>2391</v>
      </c>
      <c r="J191" s="49">
        <v>25072</v>
      </c>
      <c r="K191" s="150">
        <v>49273</v>
      </c>
      <c r="L191" s="151">
        <v>799</v>
      </c>
    </row>
    <row r="192" spans="1:12" ht="16.5" customHeight="1" x14ac:dyDescent="0.25">
      <c r="A192" s="133" t="s">
        <v>184</v>
      </c>
      <c r="B192" s="146">
        <f t="shared" si="2"/>
        <v>3255</v>
      </c>
      <c r="C192" s="147">
        <v>0</v>
      </c>
      <c r="D192" s="148">
        <v>0</v>
      </c>
      <c r="E192" s="148">
        <v>0</v>
      </c>
      <c r="F192" s="148">
        <v>3255</v>
      </c>
      <c r="G192" s="149">
        <v>0</v>
      </c>
      <c r="H192" s="148">
        <v>0</v>
      </c>
      <c r="I192" s="148">
        <v>0</v>
      </c>
      <c r="J192" s="49">
        <v>0</v>
      </c>
      <c r="K192" s="150">
        <v>0</v>
      </c>
      <c r="L192" s="151">
        <v>0</v>
      </c>
    </row>
    <row r="193" spans="1:12" ht="16.5" customHeight="1" x14ac:dyDescent="0.25">
      <c r="A193" s="133" t="s">
        <v>185</v>
      </c>
      <c r="B193" s="146">
        <f t="shared" si="2"/>
        <v>37984</v>
      </c>
      <c r="C193" s="147">
        <v>23175</v>
      </c>
      <c r="D193" s="148">
        <v>2152</v>
      </c>
      <c r="E193" s="148">
        <v>21023</v>
      </c>
      <c r="F193" s="148">
        <v>14809</v>
      </c>
      <c r="G193" s="149">
        <v>0</v>
      </c>
      <c r="H193" s="148">
        <v>0</v>
      </c>
      <c r="I193" s="148">
        <v>0</v>
      </c>
      <c r="J193" s="49">
        <v>0</v>
      </c>
      <c r="K193" s="150">
        <v>0</v>
      </c>
      <c r="L193" s="151">
        <v>0</v>
      </c>
    </row>
    <row r="194" spans="1:12" ht="16.5" customHeight="1" x14ac:dyDescent="0.25">
      <c r="A194" s="133" t="s">
        <v>186</v>
      </c>
      <c r="B194" s="146">
        <f t="shared" si="2"/>
        <v>215764</v>
      </c>
      <c r="C194" s="147">
        <v>0</v>
      </c>
      <c r="D194" s="148">
        <v>0</v>
      </c>
      <c r="E194" s="148">
        <v>0</v>
      </c>
      <c r="F194" s="148">
        <v>192182</v>
      </c>
      <c r="G194" s="149">
        <v>23582</v>
      </c>
      <c r="H194" s="148">
        <v>609</v>
      </c>
      <c r="I194" s="148">
        <v>17822</v>
      </c>
      <c r="J194" s="49">
        <v>0</v>
      </c>
      <c r="K194" s="150">
        <v>5151</v>
      </c>
      <c r="L194" s="151">
        <v>0</v>
      </c>
    </row>
    <row r="195" spans="1:12" ht="16.5" customHeight="1" x14ac:dyDescent="0.25">
      <c r="A195" s="133" t="s">
        <v>187</v>
      </c>
      <c r="B195" s="146">
        <f t="shared" si="2"/>
        <v>31496</v>
      </c>
      <c r="C195" s="147">
        <v>0</v>
      </c>
      <c r="D195" s="148">
        <v>0</v>
      </c>
      <c r="E195" s="148">
        <v>0</v>
      </c>
      <c r="F195" s="148">
        <v>28202</v>
      </c>
      <c r="G195" s="149">
        <v>3294</v>
      </c>
      <c r="H195" s="148">
        <v>513</v>
      </c>
      <c r="I195" s="148">
        <v>0</v>
      </c>
      <c r="J195" s="49">
        <v>2781</v>
      </c>
      <c r="K195" s="150">
        <v>0</v>
      </c>
      <c r="L195" s="151">
        <v>0</v>
      </c>
    </row>
    <row r="196" spans="1:12" ht="16.5" customHeight="1" x14ac:dyDescent="0.25">
      <c r="A196" s="133" t="s">
        <v>188</v>
      </c>
      <c r="B196" s="146">
        <f t="shared" si="2"/>
        <v>18697460</v>
      </c>
      <c r="C196" s="147">
        <v>11268876</v>
      </c>
      <c r="D196" s="148">
        <v>11268876</v>
      </c>
      <c r="E196" s="148">
        <v>0</v>
      </c>
      <c r="F196" s="148">
        <v>0</v>
      </c>
      <c r="G196" s="149">
        <v>6642116</v>
      </c>
      <c r="H196" s="148">
        <v>93865</v>
      </c>
      <c r="I196" s="148">
        <v>2363087</v>
      </c>
      <c r="J196" s="49">
        <v>2645366</v>
      </c>
      <c r="K196" s="150">
        <v>1539798</v>
      </c>
      <c r="L196" s="151">
        <v>786468</v>
      </c>
    </row>
    <row r="197" spans="1:12" ht="16.5" customHeight="1" x14ac:dyDescent="0.25">
      <c r="A197" s="133" t="s">
        <v>189</v>
      </c>
      <c r="B197" s="146">
        <f t="shared" si="2"/>
        <v>370102</v>
      </c>
      <c r="C197" s="147">
        <v>0</v>
      </c>
      <c r="D197" s="148">
        <v>0</v>
      </c>
      <c r="E197" s="148">
        <v>0</v>
      </c>
      <c r="F197" s="148">
        <v>295426</v>
      </c>
      <c r="G197" s="149">
        <v>74358</v>
      </c>
      <c r="H197" s="148">
        <v>2436</v>
      </c>
      <c r="I197" s="148">
        <v>43526</v>
      </c>
      <c r="J197" s="49">
        <v>13999</v>
      </c>
      <c r="K197" s="150">
        <v>14397</v>
      </c>
      <c r="L197" s="151">
        <v>318</v>
      </c>
    </row>
    <row r="198" spans="1:12" ht="16.5" customHeight="1" x14ac:dyDescent="0.25">
      <c r="A198" s="133" t="s">
        <v>190</v>
      </c>
      <c r="B198" s="146">
        <f t="shared" si="2"/>
        <v>263842</v>
      </c>
      <c r="C198" s="147">
        <v>4082</v>
      </c>
      <c r="D198" s="148">
        <v>4082</v>
      </c>
      <c r="E198" s="148">
        <v>0</v>
      </c>
      <c r="F198" s="148">
        <v>255877</v>
      </c>
      <c r="G198" s="149">
        <v>3883</v>
      </c>
      <c r="H198" s="148">
        <v>2436</v>
      </c>
      <c r="I198" s="148">
        <v>188</v>
      </c>
      <c r="J198" s="49">
        <v>353</v>
      </c>
      <c r="K198" s="150">
        <v>906</v>
      </c>
      <c r="L198" s="151">
        <v>0</v>
      </c>
    </row>
    <row r="199" spans="1:12" ht="16.5" customHeight="1" x14ac:dyDescent="0.25">
      <c r="A199" s="133" t="s">
        <v>191</v>
      </c>
      <c r="B199" s="146">
        <f t="shared" si="2"/>
        <v>151809</v>
      </c>
      <c r="C199" s="147">
        <v>111093</v>
      </c>
      <c r="D199" s="148">
        <v>0</v>
      </c>
      <c r="E199" s="148">
        <v>111093</v>
      </c>
      <c r="F199" s="148">
        <v>19020</v>
      </c>
      <c r="G199" s="149">
        <v>21696</v>
      </c>
      <c r="H199" s="148">
        <v>1218</v>
      </c>
      <c r="I199" s="148">
        <v>0</v>
      </c>
      <c r="J199" s="49">
        <v>0</v>
      </c>
      <c r="K199" s="150">
        <v>20478</v>
      </c>
      <c r="L199" s="151">
        <v>0</v>
      </c>
    </row>
    <row r="200" spans="1:12" ht="16.5" customHeight="1" x14ac:dyDescent="0.25">
      <c r="A200" s="133" t="s">
        <v>192</v>
      </c>
      <c r="B200" s="146">
        <f t="shared" si="2"/>
        <v>174630</v>
      </c>
      <c r="C200" s="147">
        <v>0</v>
      </c>
      <c r="D200" s="148">
        <v>0</v>
      </c>
      <c r="E200" s="148">
        <v>0</v>
      </c>
      <c r="F200" s="148">
        <v>164713</v>
      </c>
      <c r="G200" s="149">
        <v>9917</v>
      </c>
      <c r="H200" s="148">
        <v>504</v>
      </c>
      <c r="I200" s="148">
        <v>0</v>
      </c>
      <c r="J200" s="49">
        <v>7037</v>
      </c>
      <c r="K200" s="150">
        <v>2376</v>
      </c>
      <c r="L200" s="151">
        <v>0</v>
      </c>
    </row>
    <row r="201" spans="1:12" ht="16.5" customHeight="1" x14ac:dyDescent="0.25">
      <c r="A201" s="133" t="s">
        <v>193</v>
      </c>
      <c r="B201" s="146">
        <f t="shared" si="2"/>
        <v>609</v>
      </c>
      <c r="C201" s="147">
        <v>0</v>
      </c>
      <c r="D201" s="148">
        <v>0</v>
      </c>
      <c r="E201" s="148">
        <v>0</v>
      </c>
      <c r="F201" s="148">
        <v>0</v>
      </c>
      <c r="G201" s="149">
        <v>609</v>
      </c>
      <c r="H201" s="148">
        <v>609</v>
      </c>
      <c r="I201" s="148">
        <v>0</v>
      </c>
      <c r="J201" s="49">
        <v>0</v>
      </c>
      <c r="K201" s="150">
        <v>0</v>
      </c>
      <c r="L201" s="151">
        <v>0</v>
      </c>
    </row>
    <row r="202" spans="1:12" ht="16.5" customHeight="1" x14ac:dyDescent="0.25">
      <c r="A202" s="133" t="s">
        <v>194</v>
      </c>
      <c r="B202" s="146">
        <f t="shared" si="2"/>
        <v>157642</v>
      </c>
      <c r="C202" s="147">
        <v>0</v>
      </c>
      <c r="D202" s="148">
        <v>0</v>
      </c>
      <c r="E202" s="148">
        <v>0</v>
      </c>
      <c r="F202" s="148">
        <v>157491</v>
      </c>
      <c r="G202" s="149">
        <v>151</v>
      </c>
      <c r="H202" s="148">
        <v>0</v>
      </c>
      <c r="I202" s="148">
        <v>0</v>
      </c>
      <c r="J202" s="49">
        <v>0</v>
      </c>
      <c r="K202" s="150">
        <v>151</v>
      </c>
      <c r="L202" s="151">
        <v>0</v>
      </c>
    </row>
    <row r="203" spans="1:12" ht="16.5" customHeight="1" x14ac:dyDescent="0.25">
      <c r="A203" s="133" t="s">
        <v>195</v>
      </c>
      <c r="B203" s="146">
        <f t="shared" si="2"/>
        <v>485579</v>
      </c>
      <c r="C203" s="147">
        <v>195370</v>
      </c>
      <c r="D203" s="148">
        <v>37140</v>
      </c>
      <c r="E203" s="148">
        <v>158230</v>
      </c>
      <c r="F203" s="148">
        <v>289329</v>
      </c>
      <c r="G203" s="149">
        <v>880</v>
      </c>
      <c r="H203" s="148">
        <v>0</v>
      </c>
      <c r="I203" s="148">
        <v>628</v>
      </c>
      <c r="J203" s="49">
        <v>0</v>
      </c>
      <c r="K203" s="150">
        <v>252</v>
      </c>
      <c r="L203" s="151">
        <v>0</v>
      </c>
    </row>
    <row r="204" spans="1:12" ht="16.5" customHeight="1" x14ac:dyDescent="0.25">
      <c r="A204" s="133" t="s">
        <v>196</v>
      </c>
      <c r="B204" s="146">
        <f t="shared" si="2"/>
        <v>124431</v>
      </c>
      <c r="C204" s="147">
        <v>60833</v>
      </c>
      <c r="D204" s="148">
        <v>0</v>
      </c>
      <c r="E204" s="148">
        <v>60833</v>
      </c>
      <c r="F204" s="148">
        <v>56181</v>
      </c>
      <c r="G204" s="149">
        <v>7417</v>
      </c>
      <c r="H204" s="148">
        <v>545</v>
      </c>
      <c r="I204" s="148">
        <v>2458</v>
      </c>
      <c r="J204" s="49">
        <v>0</v>
      </c>
      <c r="K204" s="150">
        <v>4414</v>
      </c>
      <c r="L204" s="151">
        <v>0</v>
      </c>
    </row>
    <row r="205" spans="1:12" ht="16.5" customHeight="1" x14ac:dyDescent="0.25">
      <c r="A205" s="153" t="s">
        <v>197</v>
      </c>
      <c r="B205" s="146">
        <f t="shared" ref="B205:B268" si="3">+C205+F205+G205+L205</f>
        <v>711215</v>
      </c>
      <c r="C205" s="147">
        <v>0</v>
      </c>
      <c r="D205" s="148">
        <v>0</v>
      </c>
      <c r="E205" s="148">
        <v>0</v>
      </c>
      <c r="F205" s="148">
        <v>662963</v>
      </c>
      <c r="G205" s="149">
        <v>48252</v>
      </c>
      <c r="H205" s="148">
        <v>0</v>
      </c>
      <c r="I205" s="148">
        <v>11046</v>
      </c>
      <c r="J205" s="49">
        <v>9010</v>
      </c>
      <c r="K205" s="150">
        <v>28196</v>
      </c>
      <c r="L205" s="151">
        <v>0</v>
      </c>
    </row>
    <row r="206" spans="1:12" ht="16.5" customHeight="1" x14ac:dyDescent="0.25">
      <c r="A206" s="153"/>
      <c r="B206" s="121">
        <f>SUM(B188:B205)</f>
        <v>23349288</v>
      </c>
      <c r="C206" s="121">
        <v>11845487</v>
      </c>
      <c r="D206" s="121">
        <v>11394460</v>
      </c>
      <c r="E206" s="121">
        <v>451027</v>
      </c>
      <c r="F206" s="121">
        <v>3697534</v>
      </c>
      <c r="G206" s="121">
        <v>7017883</v>
      </c>
      <c r="H206" s="121">
        <v>127424</v>
      </c>
      <c r="I206" s="121">
        <v>2469527</v>
      </c>
      <c r="J206" s="121">
        <v>2707455</v>
      </c>
      <c r="K206" s="121">
        <v>1713477</v>
      </c>
      <c r="L206" s="121">
        <v>788384</v>
      </c>
    </row>
    <row r="207" spans="1:12" ht="16.5" customHeight="1" x14ac:dyDescent="0.25">
      <c r="A207" s="152" t="s">
        <v>198</v>
      </c>
      <c r="B207" s="146">
        <f t="shared" si="3"/>
        <v>0</v>
      </c>
      <c r="C207" s="147">
        <v>0</v>
      </c>
      <c r="D207" s="148">
        <v>0</v>
      </c>
      <c r="E207" s="148">
        <v>0</v>
      </c>
      <c r="F207" s="148">
        <v>0</v>
      </c>
      <c r="G207" s="149">
        <v>0</v>
      </c>
      <c r="H207" s="148">
        <v>0</v>
      </c>
      <c r="I207" s="148">
        <v>0</v>
      </c>
      <c r="J207" s="49">
        <v>0</v>
      </c>
      <c r="K207" s="150">
        <v>0</v>
      </c>
      <c r="L207" s="151">
        <v>0</v>
      </c>
    </row>
    <row r="208" spans="1:12" ht="16.5" customHeight="1" x14ac:dyDescent="0.25">
      <c r="A208" s="133" t="s">
        <v>199</v>
      </c>
      <c r="B208" s="146">
        <f t="shared" si="3"/>
        <v>78823</v>
      </c>
      <c r="C208" s="147">
        <v>0</v>
      </c>
      <c r="D208" s="148">
        <v>0</v>
      </c>
      <c r="E208" s="148">
        <v>0</v>
      </c>
      <c r="F208" s="148">
        <v>65050</v>
      </c>
      <c r="G208" s="149">
        <v>13773</v>
      </c>
      <c r="H208" s="148">
        <v>3084</v>
      </c>
      <c r="I208" s="148">
        <v>0</v>
      </c>
      <c r="J208" s="49">
        <v>0</v>
      </c>
      <c r="K208" s="150">
        <v>10689</v>
      </c>
      <c r="L208" s="151">
        <v>0</v>
      </c>
    </row>
    <row r="209" spans="1:12" ht="16.5" customHeight="1" x14ac:dyDescent="0.25">
      <c r="A209" s="133" t="s">
        <v>200</v>
      </c>
      <c r="B209" s="146">
        <f t="shared" si="3"/>
        <v>434520</v>
      </c>
      <c r="C209" s="147">
        <v>0</v>
      </c>
      <c r="D209" s="148">
        <v>0</v>
      </c>
      <c r="E209" s="148">
        <v>0</v>
      </c>
      <c r="F209" s="148">
        <v>434520</v>
      </c>
      <c r="G209" s="149">
        <v>0</v>
      </c>
      <c r="H209" s="148">
        <v>0</v>
      </c>
      <c r="I209" s="148">
        <v>0</v>
      </c>
      <c r="J209" s="49">
        <v>0</v>
      </c>
      <c r="K209" s="150">
        <v>0</v>
      </c>
      <c r="L209" s="151">
        <v>0</v>
      </c>
    </row>
    <row r="210" spans="1:12" ht="16.5" customHeight="1" x14ac:dyDescent="0.25">
      <c r="A210" s="133" t="s">
        <v>201</v>
      </c>
      <c r="B210" s="146">
        <f t="shared" si="3"/>
        <v>211178</v>
      </c>
      <c r="C210" s="147">
        <v>0</v>
      </c>
      <c r="D210" s="148">
        <v>0</v>
      </c>
      <c r="E210" s="148">
        <v>0</v>
      </c>
      <c r="F210" s="148">
        <v>198578</v>
      </c>
      <c r="G210" s="149">
        <v>12600</v>
      </c>
      <c r="H210" s="148">
        <v>0</v>
      </c>
      <c r="I210" s="148">
        <v>12600</v>
      </c>
      <c r="J210" s="49">
        <v>0</v>
      </c>
      <c r="K210" s="150">
        <v>0</v>
      </c>
      <c r="L210" s="151">
        <v>0</v>
      </c>
    </row>
    <row r="211" spans="1:12" ht="16.5" customHeight="1" x14ac:dyDescent="0.25">
      <c r="A211" s="133" t="s">
        <v>202</v>
      </c>
      <c r="B211" s="146">
        <f t="shared" si="3"/>
        <v>338612</v>
      </c>
      <c r="C211" s="147">
        <v>0</v>
      </c>
      <c r="D211" s="148">
        <v>0</v>
      </c>
      <c r="E211" s="148">
        <v>0</v>
      </c>
      <c r="F211" s="148">
        <v>267339</v>
      </c>
      <c r="G211" s="149">
        <v>71273</v>
      </c>
      <c r="H211" s="148">
        <v>2548</v>
      </c>
      <c r="I211" s="148">
        <v>18502</v>
      </c>
      <c r="J211" s="49">
        <v>15151</v>
      </c>
      <c r="K211" s="150">
        <v>35072</v>
      </c>
      <c r="L211" s="151">
        <v>0</v>
      </c>
    </row>
    <row r="212" spans="1:12" ht="16.5" customHeight="1" x14ac:dyDescent="0.25">
      <c r="A212" s="133" t="s">
        <v>203</v>
      </c>
      <c r="B212" s="146">
        <f t="shared" si="3"/>
        <v>951378</v>
      </c>
      <c r="C212" s="147">
        <v>112555</v>
      </c>
      <c r="D212" s="148">
        <v>112555</v>
      </c>
      <c r="E212" s="148">
        <v>0</v>
      </c>
      <c r="F212" s="148">
        <v>676824</v>
      </c>
      <c r="G212" s="149">
        <v>105524</v>
      </c>
      <c r="H212" s="148">
        <v>3036</v>
      </c>
      <c r="I212" s="148">
        <v>98077</v>
      </c>
      <c r="J212" s="49">
        <v>760</v>
      </c>
      <c r="K212" s="150">
        <v>3651</v>
      </c>
      <c r="L212" s="151">
        <v>56475</v>
      </c>
    </row>
    <row r="213" spans="1:12" ht="16.5" customHeight="1" x14ac:dyDescent="0.25">
      <c r="A213" s="133" t="s">
        <v>204</v>
      </c>
      <c r="B213" s="146">
        <f t="shared" si="3"/>
        <v>153255</v>
      </c>
      <c r="C213" s="147">
        <v>0</v>
      </c>
      <c r="D213" s="148">
        <v>0</v>
      </c>
      <c r="E213" s="148">
        <v>0</v>
      </c>
      <c r="F213" s="148">
        <v>153255</v>
      </c>
      <c r="G213" s="149">
        <v>0</v>
      </c>
      <c r="H213" s="148">
        <v>0</v>
      </c>
      <c r="I213" s="148">
        <v>0</v>
      </c>
      <c r="J213" s="49">
        <v>0</v>
      </c>
      <c r="K213" s="150">
        <v>0</v>
      </c>
      <c r="L213" s="151">
        <v>0</v>
      </c>
    </row>
    <row r="214" spans="1:12" ht="16.5" customHeight="1" x14ac:dyDescent="0.25">
      <c r="A214" s="133" t="s">
        <v>205</v>
      </c>
      <c r="B214" s="146">
        <f t="shared" si="3"/>
        <v>33648</v>
      </c>
      <c r="C214" s="147">
        <v>0</v>
      </c>
      <c r="D214" s="148">
        <v>0</v>
      </c>
      <c r="E214" s="148">
        <v>0</v>
      </c>
      <c r="F214" s="148">
        <v>30708</v>
      </c>
      <c r="G214" s="149">
        <v>2940</v>
      </c>
      <c r="H214" s="148">
        <v>0</v>
      </c>
      <c r="I214" s="148">
        <v>2940</v>
      </c>
      <c r="J214" s="49">
        <v>0</v>
      </c>
      <c r="K214" s="150">
        <v>0</v>
      </c>
      <c r="L214" s="151">
        <v>0</v>
      </c>
    </row>
    <row r="215" spans="1:12" ht="16.5" customHeight="1" x14ac:dyDescent="0.25">
      <c r="A215" s="133"/>
      <c r="B215" s="121">
        <f>SUM(B208:B214)</f>
        <v>2201414</v>
      </c>
      <c r="C215" s="121">
        <v>112555</v>
      </c>
      <c r="D215" s="121">
        <v>112555</v>
      </c>
      <c r="E215" s="121">
        <v>0</v>
      </c>
      <c r="F215" s="121">
        <v>1826274</v>
      </c>
      <c r="G215" s="121">
        <v>206110</v>
      </c>
      <c r="H215" s="121">
        <v>8668</v>
      </c>
      <c r="I215" s="121">
        <v>132119</v>
      </c>
      <c r="J215" s="121">
        <v>15911</v>
      </c>
      <c r="K215" s="121">
        <v>49412</v>
      </c>
      <c r="L215" s="121">
        <v>56475</v>
      </c>
    </row>
    <row r="216" spans="1:12" ht="16.5" customHeight="1" x14ac:dyDescent="0.25">
      <c r="A216" s="152" t="s">
        <v>206</v>
      </c>
      <c r="B216" s="146">
        <f t="shared" si="3"/>
        <v>0</v>
      </c>
      <c r="C216" s="147">
        <v>0</v>
      </c>
      <c r="D216" s="148">
        <v>0</v>
      </c>
      <c r="E216" s="148">
        <v>0</v>
      </c>
      <c r="F216" s="148">
        <v>0</v>
      </c>
      <c r="G216" s="149">
        <v>0</v>
      </c>
      <c r="H216" s="148">
        <v>0</v>
      </c>
      <c r="I216" s="148">
        <v>0</v>
      </c>
      <c r="J216" s="49">
        <v>0</v>
      </c>
      <c r="K216" s="150">
        <v>0</v>
      </c>
      <c r="L216" s="151">
        <v>0</v>
      </c>
    </row>
    <row r="217" spans="1:12" ht="16.5" customHeight="1" x14ac:dyDescent="0.25">
      <c r="A217" s="133" t="s">
        <v>207</v>
      </c>
      <c r="B217" s="146">
        <f t="shared" si="3"/>
        <v>46593</v>
      </c>
      <c r="C217" s="147">
        <v>0</v>
      </c>
      <c r="D217" s="148">
        <v>0</v>
      </c>
      <c r="E217" s="148">
        <v>0</v>
      </c>
      <c r="F217" s="148">
        <v>46593</v>
      </c>
      <c r="G217" s="149">
        <v>0</v>
      </c>
      <c r="H217" s="148">
        <v>0</v>
      </c>
      <c r="I217" s="148">
        <v>0</v>
      </c>
      <c r="J217" s="49">
        <v>0</v>
      </c>
      <c r="K217" s="150">
        <v>0</v>
      </c>
      <c r="L217" s="151">
        <v>0</v>
      </c>
    </row>
    <row r="218" spans="1:12" ht="16.5" customHeight="1" x14ac:dyDescent="0.25">
      <c r="A218" s="133" t="s">
        <v>51</v>
      </c>
      <c r="B218" s="146">
        <f t="shared" si="3"/>
        <v>320747</v>
      </c>
      <c r="C218" s="147">
        <v>13624</v>
      </c>
      <c r="D218" s="148">
        <v>13624</v>
      </c>
      <c r="E218" s="148">
        <v>0</v>
      </c>
      <c r="F218" s="148">
        <v>206885</v>
      </c>
      <c r="G218" s="149">
        <v>100238</v>
      </c>
      <c r="H218" s="148">
        <v>4873</v>
      </c>
      <c r="I218" s="148">
        <v>92098</v>
      </c>
      <c r="J218" s="49">
        <v>2206</v>
      </c>
      <c r="K218" s="150">
        <v>1061</v>
      </c>
      <c r="L218" s="151">
        <v>0</v>
      </c>
    </row>
    <row r="219" spans="1:12" ht="16.5" customHeight="1" x14ac:dyDescent="0.25">
      <c r="A219" s="133" t="s">
        <v>208</v>
      </c>
      <c r="B219" s="146">
        <f t="shared" si="3"/>
        <v>87355</v>
      </c>
      <c r="C219" s="147">
        <v>0</v>
      </c>
      <c r="D219" s="148">
        <v>0</v>
      </c>
      <c r="E219" s="148">
        <v>0</v>
      </c>
      <c r="F219" s="148">
        <v>86810</v>
      </c>
      <c r="G219" s="149">
        <v>545</v>
      </c>
      <c r="H219" s="148">
        <v>545</v>
      </c>
      <c r="I219" s="148">
        <v>0</v>
      </c>
      <c r="J219" s="49">
        <v>0</v>
      </c>
      <c r="K219" s="150">
        <v>0</v>
      </c>
      <c r="L219" s="151">
        <v>0</v>
      </c>
    </row>
    <row r="220" spans="1:12" ht="16.5" customHeight="1" x14ac:dyDescent="0.25">
      <c r="A220" s="133" t="s">
        <v>209</v>
      </c>
      <c r="B220" s="146">
        <f t="shared" si="3"/>
        <v>287159</v>
      </c>
      <c r="C220" s="147">
        <v>0</v>
      </c>
      <c r="D220" s="148">
        <v>0</v>
      </c>
      <c r="E220" s="148">
        <v>0</v>
      </c>
      <c r="F220" s="148">
        <v>287159</v>
      </c>
      <c r="G220" s="149">
        <v>0</v>
      </c>
      <c r="H220" s="148">
        <v>0</v>
      </c>
      <c r="I220" s="148">
        <v>0</v>
      </c>
      <c r="J220" s="49">
        <v>0</v>
      </c>
      <c r="K220" s="150">
        <v>0</v>
      </c>
      <c r="L220" s="151">
        <v>0</v>
      </c>
    </row>
    <row r="221" spans="1:12" ht="16.5" customHeight="1" x14ac:dyDescent="0.25">
      <c r="A221" s="133" t="s">
        <v>210</v>
      </c>
      <c r="B221" s="146">
        <f t="shared" si="3"/>
        <v>84031</v>
      </c>
      <c r="C221" s="147">
        <v>27202</v>
      </c>
      <c r="D221" s="148">
        <v>0</v>
      </c>
      <c r="E221" s="148">
        <v>27202</v>
      </c>
      <c r="F221" s="148">
        <v>56829</v>
      </c>
      <c r="G221" s="149">
        <v>0</v>
      </c>
      <c r="H221" s="148">
        <v>0</v>
      </c>
      <c r="I221" s="148">
        <v>0</v>
      </c>
      <c r="J221" s="49">
        <v>0</v>
      </c>
      <c r="K221" s="150">
        <v>0</v>
      </c>
      <c r="L221" s="151">
        <v>0</v>
      </c>
    </row>
    <row r="222" spans="1:12" ht="16.5" customHeight="1" x14ac:dyDescent="0.25">
      <c r="A222" s="133" t="s">
        <v>211</v>
      </c>
      <c r="B222" s="146">
        <f t="shared" si="3"/>
        <v>5452963</v>
      </c>
      <c r="C222" s="147">
        <v>2692453</v>
      </c>
      <c r="D222" s="148">
        <v>2692453</v>
      </c>
      <c r="E222" s="148">
        <v>0</v>
      </c>
      <c r="F222" s="148">
        <v>934373</v>
      </c>
      <c r="G222" s="149">
        <v>1444648</v>
      </c>
      <c r="H222" s="148">
        <v>19319</v>
      </c>
      <c r="I222" s="148">
        <v>1054720</v>
      </c>
      <c r="J222" s="49">
        <v>312391</v>
      </c>
      <c r="K222" s="150">
        <v>58218</v>
      </c>
      <c r="L222" s="151">
        <v>381489</v>
      </c>
    </row>
    <row r="223" spans="1:12" ht="16.5" customHeight="1" x14ac:dyDescent="0.25">
      <c r="A223" s="133" t="s">
        <v>212</v>
      </c>
      <c r="B223" s="146">
        <f t="shared" si="3"/>
        <v>127612</v>
      </c>
      <c r="C223" s="147">
        <v>0</v>
      </c>
      <c r="D223" s="148">
        <v>0</v>
      </c>
      <c r="E223" s="148">
        <v>0</v>
      </c>
      <c r="F223" s="148">
        <v>127612</v>
      </c>
      <c r="G223" s="149">
        <v>0</v>
      </c>
      <c r="H223" s="148">
        <v>0</v>
      </c>
      <c r="I223" s="148">
        <v>0</v>
      </c>
      <c r="J223" s="49">
        <v>0</v>
      </c>
      <c r="K223" s="150">
        <v>0</v>
      </c>
      <c r="L223" s="151">
        <v>0</v>
      </c>
    </row>
    <row r="224" spans="1:12" ht="16.5" customHeight="1" x14ac:dyDescent="0.25">
      <c r="A224" s="133" t="s">
        <v>213</v>
      </c>
      <c r="B224" s="146">
        <f t="shared" si="3"/>
        <v>24807</v>
      </c>
      <c r="C224" s="147">
        <v>2385</v>
      </c>
      <c r="D224" s="148">
        <v>0</v>
      </c>
      <c r="E224" s="148">
        <v>2385</v>
      </c>
      <c r="F224" s="148">
        <v>15683</v>
      </c>
      <c r="G224" s="149">
        <v>6739</v>
      </c>
      <c r="H224" s="148">
        <v>3078</v>
      </c>
      <c r="I224" s="148">
        <v>1246</v>
      </c>
      <c r="J224" s="49">
        <v>0</v>
      </c>
      <c r="K224" s="150">
        <v>2415</v>
      </c>
      <c r="L224" s="151">
        <v>0</v>
      </c>
    </row>
    <row r="225" spans="1:12" ht="16.5" customHeight="1" x14ac:dyDescent="0.25">
      <c r="A225" s="133"/>
      <c r="B225" s="121">
        <f>SUM(B217:B224)</f>
        <v>6431267</v>
      </c>
      <c r="C225" s="121">
        <v>2735664</v>
      </c>
      <c r="D225" s="121">
        <v>2706077</v>
      </c>
      <c r="E225" s="121">
        <v>29587</v>
      </c>
      <c r="F225" s="121">
        <v>1761944</v>
      </c>
      <c r="G225" s="121">
        <v>1552170</v>
      </c>
      <c r="H225" s="121">
        <v>27815</v>
      </c>
      <c r="I225" s="121">
        <v>1148064</v>
      </c>
      <c r="J225" s="121">
        <v>314597</v>
      </c>
      <c r="K225" s="121">
        <v>61694</v>
      </c>
      <c r="L225" s="121">
        <v>381489</v>
      </c>
    </row>
    <row r="226" spans="1:12" ht="16.5" customHeight="1" x14ac:dyDescent="0.25">
      <c r="A226" s="152" t="s">
        <v>214</v>
      </c>
      <c r="B226" s="146">
        <f t="shared" si="3"/>
        <v>0</v>
      </c>
      <c r="C226" s="147">
        <v>0</v>
      </c>
      <c r="D226" s="148">
        <v>0</v>
      </c>
      <c r="E226" s="148">
        <v>0</v>
      </c>
      <c r="F226" s="148">
        <v>0</v>
      </c>
      <c r="G226" s="149">
        <v>0</v>
      </c>
      <c r="H226" s="148">
        <v>0</v>
      </c>
      <c r="I226" s="148">
        <v>0</v>
      </c>
      <c r="J226" s="49">
        <v>0</v>
      </c>
      <c r="K226" s="150">
        <v>0</v>
      </c>
      <c r="L226" s="151">
        <v>0</v>
      </c>
    </row>
    <row r="227" spans="1:12" ht="16.5" customHeight="1" x14ac:dyDescent="0.25">
      <c r="A227" s="133" t="s">
        <v>215</v>
      </c>
      <c r="B227" s="146">
        <f t="shared" si="3"/>
        <v>90810</v>
      </c>
      <c r="C227" s="147">
        <v>0</v>
      </c>
      <c r="D227" s="148">
        <v>0</v>
      </c>
      <c r="E227" s="148">
        <v>0</v>
      </c>
      <c r="F227" s="148">
        <v>90810</v>
      </c>
      <c r="G227" s="149">
        <v>0</v>
      </c>
      <c r="H227" s="148">
        <v>0</v>
      </c>
      <c r="I227" s="148">
        <v>0</v>
      </c>
      <c r="J227" s="49">
        <v>0</v>
      </c>
      <c r="K227" s="150">
        <v>0</v>
      </c>
      <c r="L227" s="151">
        <v>0</v>
      </c>
    </row>
    <row r="228" spans="1:12" ht="16.5" customHeight="1" x14ac:dyDescent="0.25">
      <c r="A228" s="153" t="s">
        <v>216</v>
      </c>
      <c r="B228" s="146">
        <f t="shared" si="3"/>
        <v>275663</v>
      </c>
      <c r="C228" s="147">
        <v>0</v>
      </c>
      <c r="D228" s="148">
        <v>0</v>
      </c>
      <c r="E228" s="148">
        <v>0</v>
      </c>
      <c r="F228" s="148">
        <v>267837</v>
      </c>
      <c r="G228" s="149">
        <v>7826</v>
      </c>
      <c r="H228" s="148">
        <v>0</v>
      </c>
      <c r="I228" s="148">
        <v>0</v>
      </c>
      <c r="J228" s="49">
        <v>0</v>
      </c>
      <c r="K228" s="150">
        <v>7826</v>
      </c>
      <c r="L228" s="151">
        <v>0</v>
      </c>
    </row>
    <row r="229" spans="1:12" ht="16.5" customHeight="1" x14ac:dyDescent="0.25">
      <c r="A229" s="153" t="s">
        <v>217</v>
      </c>
      <c r="B229" s="146">
        <f t="shared" si="3"/>
        <v>741189</v>
      </c>
      <c r="C229" s="147">
        <v>0</v>
      </c>
      <c r="D229" s="148">
        <v>0</v>
      </c>
      <c r="E229" s="148">
        <v>0</v>
      </c>
      <c r="F229" s="148">
        <v>723929</v>
      </c>
      <c r="G229" s="149">
        <v>17260</v>
      </c>
      <c r="H229" s="148">
        <v>0</v>
      </c>
      <c r="I229" s="148">
        <v>17260</v>
      </c>
      <c r="J229" s="49">
        <v>0</v>
      </c>
      <c r="K229" s="150">
        <v>0</v>
      </c>
      <c r="L229" s="151">
        <v>0</v>
      </c>
    </row>
    <row r="230" spans="1:12" ht="16.5" customHeight="1" x14ac:dyDescent="0.25">
      <c r="A230" s="133" t="s">
        <v>218</v>
      </c>
      <c r="B230" s="146">
        <f t="shared" si="3"/>
        <v>341463</v>
      </c>
      <c r="C230" s="147">
        <v>37323</v>
      </c>
      <c r="D230" s="148">
        <v>0</v>
      </c>
      <c r="E230" s="148">
        <v>37323</v>
      </c>
      <c r="F230" s="148">
        <v>304140</v>
      </c>
      <c r="G230" s="149">
        <v>0</v>
      </c>
      <c r="H230" s="148">
        <v>0</v>
      </c>
      <c r="I230" s="148">
        <v>0</v>
      </c>
      <c r="J230" s="49">
        <v>0</v>
      </c>
      <c r="K230" s="150">
        <v>0</v>
      </c>
      <c r="L230" s="151">
        <v>0</v>
      </c>
    </row>
    <row r="231" spans="1:12" ht="16.5" customHeight="1" x14ac:dyDescent="0.25">
      <c r="A231" s="133" t="s">
        <v>219</v>
      </c>
      <c r="B231" s="146">
        <f t="shared" si="3"/>
        <v>853723</v>
      </c>
      <c r="C231" s="147">
        <v>61414</v>
      </c>
      <c r="D231" s="148">
        <v>61414</v>
      </c>
      <c r="E231" s="148">
        <v>0</v>
      </c>
      <c r="F231" s="148">
        <v>526666</v>
      </c>
      <c r="G231" s="149">
        <v>176577</v>
      </c>
      <c r="H231" s="148">
        <v>933</v>
      </c>
      <c r="I231" s="148">
        <v>53645</v>
      </c>
      <c r="J231" s="49">
        <v>18463</v>
      </c>
      <c r="K231" s="150">
        <v>103536</v>
      </c>
      <c r="L231" s="151">
        <v>89066</v>
      </c>
    </row>
    <row r="232" spans="1:12" ht="16.5" customHeight="1" x14ac:dyDescent="0.25">
      <c r="A232" s="133" t="s">
        <v>220</v>
      </c>
      <c r="B232" s="146">
        <f t="shared" si="3"/>
        <v>286474</v>
      </c>
      <c r="C232" s="147">
        <v>0</v>
      </c>
      <c r="D232" s="148">
        <v>0</v>
      </c>
      <c r="E232" s="148">
        <v>0</v>
      </c>
      <c r="F232" s="148">
        <v>203450</v>
      </c>
      <c r="G232" s="149">
        <v>83024</v>
      </c>
      <c r="H232" s="148">
        <v>0</v>
      </c>
      <c r="I232" s="148">
        <v>3408</v>
      </c>
      <c r="J232" s="49">
        <v>20365</v>
      </c>
      <c r="K232" s="150">
        <v>59251</v>
      </c>
      <c r="L232" s="151">
        <v>0</v>
      </c>
    </row>
    <row r="233" spans="1:12" ht="16.5" customHeight="1" x14ac:dyDescent="0.25">
      <c r="A233" s="133" t="s">
        <v>221</v>
      </c>
      <c r="B233" s="146">
        <f t="shared" si="3"/>
        <v>931520</v>
      </c>
      <c r="C233" s="147">
        <v>151808</v>
      </c>
      <c r="D233" s="148">
        <v>102404</v>
      </c>
      <c r="E233" s="148">
        <v>49404</v>
      </c>
      <c r="F233" s="148">
        <v>401900</v>
      </c>
      <c r="G233" s="149">
        <v>377494</v>
      </c>
      <c r="H233" s="148">
        <v>1461</v>
      </c>
      <c r="I233" s="148">
        <v>33327</v>
      </c>
      <c r="J233" s="49">
        <v>314249</v>
      </c>
      <c r="K233" s="150">
        <v>28457</v>
      </c>
      <c r="L233" s="151">
        <v>318</v>
      </c>
    </row>
    <row r="234" spans="1:12" ht="16.5" customHeight="1" x14ac:dyDescent="0.25">
      <c r="A234" s="133"/>
      <c r="B234" s="121">
        <f>SUM(B227:B233)</f>
        <v>3520842</v>
      </c>
      <c r="C234" s="121">
        <v>250545</v>
      </c>
      <c r="D234" s="121">
        <v>163818</v>
      </c>
      <c r="E234" s="121">
        <v>86727</v>
      </c>
      <c r="F234" s="121">
        <v>2518732</v>
      </c>
      <c r="G234" s="121">
        <v>662181</v>
      </c>
      <c r="H234" s="121">
        <v>2394</v>
      </c>
      <c r="I234" s="121">
        <v>107640</v>
      </c>
      <c r="J234" s="121">
        <v>353077</v>
      </c>
      <c r="K234" s="121">
        <v>199070</v>
      </c>
      <c r="L234" s="121">
        <v>89384</v>
      </c>
    </row>
    <row r="235" spans="1:12" ht="16.5" customHeight="1" x14ac:dyDescent="0.25">
      <c r="A235" s="152" t="s">
        <v>222</v>
      </c>
      <c r="B235" s="146">
        <f t="shared" si="3"/>
        <v>0</v>
      </c>
      <c r="C235" s="147">
        <v>0</v>
      </c>
      <c r="D235" s="148">
        <v>0</v>
      </c>
      <c r="E235" s="148">
        <v>0</v>
      </c>
      <c r="F235" s="148">
        <v>0</v>
      </c>
      <c r="G235" s="149">
        <v>0</v>
      </c>
      <c r="H235" s="148">
        <v>0</v>
      </c>
      <c r="I235" s="148">
        <v>0</v>
      </c>
      <c r="J235" s="49">
        <v>0</v>
      </c>
      <c r="K235" s="150">
        <v>0</v>
      </c>
      <c r="L235" s="151">
        <v>0</v>
      </c>
    </row>
    <row r="236" spans="1:12" ht="16.5" customHeight="1" x14ac:dyDescent="0.25">
      <c r="A236" s="133" t="s">
        <v>223</v>
      </c>
      <c r="B236" s="146">
        <f t="shared" si="3"/>
        <v>301999</v>
      </c>
      <c r="C236" s="147">
        <v>4605</v>
      </c>
      <c r="D236" s="148">
        <v>0</v>
      </c>
      <c r="E236" s="148">
        <v>4605</v>
      </c>
      <c r="F236" s="148">
        <v>286812</v>
      </c>
      <c r="G236" s="149">
        <v>6655</v>
      </c>
      <c r="H236" s="148">
        <v>0</v>
      </c>
      <c r="I236" s="148">
        <v>6655</v>
      </c>
      <c r="J236" s="49">
        <v>0</v>
      </c>
      <c r="K236" s="150">
        <v>0</v>
      </c>
      <c r="L236" s="151">
        <v>3927</v>
      </c>
    </row>
    <row r="237" spans="1:12" ht="16.5" customHeight="1" x14ac:dyDescent="0.25">
      <c r="A237" s="133" t="s">
        <v>224</v>
      </c>
      <c r="B237" s="146">
        <f t="shared" si="3"/>
        <v>516333</v>
      </c>
      <c r="C237" s="147">
        <v>0</v>
      </c>
      <c r="D237" s="148">
        <v>0</v>
      </c>
      <c r="E237" s="148">
        <v>0</v>
      </c>
      <c r="F237" s="148">
        <v>516333</v>
      </c>
      <c r="G237" s="149">
        <v>0</v>
      </c>
      <c r="H237" s="148">
        <v>0</v>
      </c>
      <c r="I237" s="148">
        <v>0</v>
      </c>
      <c r="J237" s="49">
        <v>0</v>
      </c>
      <c r="K237" s="150">
        <v>0</v>
      </c>
      <c r="L237" s="151">
        <v>0</v>
      </c>
    </row>
    <row r="238" spans="1:12" ht="16.5" customHeight="1" x14ac:dyDescent="0.25">
      <c r="A238" s="133" t="s">
        <v>225</v>
      </c>
      <c r="B238" s="146">
        <f t="shared" si="3"/>
        <v>3622080</v>
      </c>
      <c r="C238" s="147">
        <v>1098801</v>
      </c>
      <c r="D238" s="148">
        <v>947060</v>
      </c>
      <c r="E238" s="148">
        <v>151741</v>
      </c>
      <c r="F238" s="148">
        <v>832166</v>
      </c>
      <c r="G238" s="149">
        <v>1478254</v>
      </c>
      <c r="H238" s="148">
        <v>50010</v>
      </c>
      <c r="I238" s="148">
        <v>793178</v>
      </c>
      <c r="J238" s="49">
        <v>204014</v>
      </c>
      <c r="K238" s="150">
        <v>431052</v>
      </c>
      <c r="L238" s="151">
        <v>212859</v>
      </c>
    </row>
    <row r="239" spans="1:12" ht="16.5" customHeight="1" x14ac:dyDescent="0.25">
      <c r="A239" s="133" t="s">
        <v>226</v>
      </c>
      <c r="B239" s="146">
        <f t="shared" si="3"/>
        <v>105307</v>
      </c>
      <c r="C239" s="147">
        <v>34974</v>
      </c>
      <c r="D239" s="148">
        <v>14312</v>
      </c>
      <c r="E239" s="148">
        <v>20662</v>
      </c>
      <c r="F239" s="148">
        <v>66937</v>
      </c>
      <c r="G239" s="149">
        <v>2180</v>
      </c>
      <c r="H239" s="148">
        <v>2180</v>
      </c>
      <c r="I239" s="148">
        <v>0</v>
      </c>
      <c r="J239" s="49">
        <v>0</v>
      </c>
      <c r="K239" s="150">
        <v>0</v>
      </c>
      <c r="L239" s="151">
        <v>1216</v>
      </c>
    </row>
    <row r="240" spans="1:12" ht="16.5" customHeight="1" x14ac:dyDescent="0.25">
      <c r="A240" s="133"/>
      <c r="B240" s="121">
        <f>SUM(B236:B239)</f>
        <v>4545719</v>
      </c>
      <c r="C240" s="121">
        <v>1138380</v>
      </c>
      <c r="D240" s="121">
        <v>961372</v>
      </c>
      <c r="E240" s="121">
        <v>177008</v>
      </c>
      <c r="F240" s="121">
        <v>1702248</v>
      </c>
      <c r="G240" s="121">
        <v>1487089</v>
      </c>
      <c r="H240" s="121">
        <v>52190</v>
      </c>
      <c r="I240" s="121">
        <v>799833</v>
      </c>
      <c r="J240" s="121">
        <v>204014</v>
      </c>
      <c r="K240" s="121">
        <v>431052</v>
      </c>
      <c r="L240" s="121">
        <v>218002</v>
      </c>
    </row>
    <row r="241" spans="1:12" ht="16.5" customHeight="1" x14ac:dyDescent="0.25">
      <c r="A241" s="152" t="s">
        <v>227</v>
      </c>
      <c r="B241" s="146">
        <f t="shared" si="3"/>
        <v>0</v>
      </c>
      <c r="C241" s="147">
        <v>0</v>
      </c>
      <c r="D241" s="148">
        <v>0</v>
      </c>
      <c r="E241" s="148">
        <v>0</v>
      </c>
      <c r="F241" s="148">
        <v>0</v>
      </c>
      <c r="G241" s="149">
        <v>0</v>
      </c>
      <c r="H241" s="148">
        <v>0</v>
      </c>
      <c r="I241" s="148">
        <v>0</v>
      </c>
      <c r="J241" s="49">
        <v>0</v>
      </c>
      <c r="K241" s="150">
        <v>0</v>
      </c>
      <c r="L241" s="151">
        <v>0</v>
      </c>
    </row>
    <row r="242" spans="1:12" ht="16.5" customHeight="1" x14ac:dyDescent="0.25">
      <c r="A242" s="133" t="s">
        <v>228</v>
      </c>
      <c r="B242" s="146">
        <f t="shared" si="3"/>
        <v>243277</v>
      </c>
      <c r="C242" s="147">
        <v>82921</v>
      </c>
      <c r="D242" s="148">
        <v>0</v>
      </c>
      <c r="E242" s="148">
        <v>82921</v>
      </c>
      <c r="F242" s="148">
        <v>111967</v>
      </c>
      <c r="G242" s="149">
        <v>48389</v>
      </c>
      <c r="H242" s="148">
        <v>870</v>
      </c>
      <c r="I242" s="148">
        <v>0</v>
      </c>
      <c r="J242" s="49">
        <v>5315</v>
      </c>
      <c r="K242" s="150">
        <v>42204</v>
      </c>
      <c r="L242" s="151">
        <v>0</v>
      </c>
    </row>
    <row r="243" spans="1:12" ht="16.5" customHeight="1" x14ac:dyDescent="0.25">
      <c r="A243" s="133" t="s">
        <v>229</v>
      </c>
      <c r="B243" s="146">
        <f t="shared" si="3"/>
        <v>9626</v>
      </c>
      <c r="C243" s="147">
        <v>0</v>
      </c>
      <c r="D243" s="148">
        <v>0</v>
      </c>
      <c r="E243" s="148">
        <v>0</v>
      </c>
      <c r="F243" s="148">
        <v>9626</v>
      </c>
      <c r="G243" s="149">
        <v>0</v>
      </c>
      <c r="H243" s="148">
        <v>0</v>
      </c>
      <c r="I243" s="148">
        <v>0</v>
      </c>
      <c r="J243" s="49">
        <v>0</v>
      </c>
      <c r="K243" s="150">
        <v>0</v>
      </c>
      <c r="L243" s="151">
        <v>0</v>
      </c>
    </row>
    <row r="244" spans="1:12" ht="16.5" customHeight="1" x14ac:dyDescent="0.25">
      <c r="A244" s="133" t="s">
        <v>230</v>
      </c>
      <c r="B244" s="146">
        <f t="shared" si="3"/>
        <v>731896</v>
      </c>
      <c r="C244" s="147">
        <v>143515</v>
      </c>
      <c r="D244" s="148">
        <v>43508</v>
      </c>
      <c r="E244" s="148">
        <v>100007</v>
      </c>
      <c r="F244" s="148">
        <v>86603</v>
      </c>
      <c r="G244" s="149">
        <v>481178</v>
      </c>
      <c r="H244" s="148">
        <v>847</v>
      </c>
      <c r="I244" s="148">
        <v>10012</v>
      </c>
      <c r="J244" s="49">
        <v>7202</v>
      </c>
      <c r="K244" s="150">
        <v>463117</v>
      </c>
      <c r="L244" s="151">
        <v>20600</v>
      </c>
    </row>
    <row r="245" spans="1:12" ht="16.5" customHeight="1" x14ac:dyDescent="0.25">
      <c r="A245" s="133" t="s">
        <v>231</v>
      </c>
      <c r="B245" s="146">
        <f t="shared" si="3"/>
        <v>178603</v>
      </c>
      <c r="C245" s="147">
        <v>29057</v>
      </c>
      <c r="D245" s="148">
        <v>0</v>
      </c>
      <c r="E245" s="148">
        <v>29057</v>
      </c>
      <c r="F245" s="148">
        <v>79972</v>
      </c>
      <c r="G245" s="149">
        <v>69574</v>
      </c>
      <c r="H245" s="148">
        <v>0</v>
      </c>
      <c r="I245" s="148">
        <v>9230</v>
      </c>
      <c r="J245" s="49">
        <v>17060</v>
      </c>
      <c r="K245" s="150">
        <v>43284</v>
      </c>
      <c r="L245" s="151">
        <v>0</v>
      </c>
    </row>
    <row r="246" spans="1:12" ht="16.5" customHeight="1" x14ac:dyDescent="0.25">
      <c r="A246" s="133" t="s">
        <v>232</v>
      </c>
      <c r="B246" s="146">
        <f t="shared" si="3"/>
        <v>388565</v>
      </c>
      <c r="C246" s="147">
        <v>41762</v>
      </c>
      <c r="D246" s="148">
        <v>0</v>
      </c>
      <c r="E246" s="148">
        <v>41762</v>
      </c>
      <c r="F246" s="148">
        <v>58152</v>
      </c>
      <c r="G246" s="149">
        <v>288651</v>
      </c>
      <c r="H246" s="148">
        <v>0</v>
      </c>
      <c r="I246" s="148">
        <v>3417</v>
      </c>
      <c r="J246" s="49">
        <v>57448</v>
      </c>
      <c r="K246" s="150">
        <v>227786</v>
      </c>
      <c r="L246" s="151">
        <v>0</v>
      </c>
    </row>
    <row r="247" spans="1:12" ht="16.5" customHeight="1" x14ac:dyDescent="0.25">
      <c r="A247" s="133" t="s">
        <v>233</v>
      </c>
      <c r="B247" s="146">
        <f t="shared" si="3"/>
        <v>563114</v>
      </c>
      <c r="C247" s="147">
        <v>155437</v>
      </c>
      <c r="D247" s="148">
        <v>23345</v>
      </c>
      <c r="E247" s="148">
        <v>132092</v>
      </c>
      <c r="F247" s="148">
        <v>359568</v>
      </c>
      <c r="G247" s="149">
        <v>35390</v>
      </c>
      <c r="H247" s="148">
        <v>609</v>
      </c>
      <c r="I247" s="148">
        <v>34781</v>
      </c>
      <c r="J247" s="49">
        <v>0</v>
      </c>
      <c r="K247" s="150">
        <v>0</v>
      </c>
      <c r="L247" s="151">
        <v>12719</v>
      </c>
    </row>
    <row r="248" spans="1:12" ht="16.5" customHeight="1" x14ac:dyDescent="0.25">
      <c r="A248" s="133" t="s">
        <v>234</v>
      </c>
      <c r="B248" s="146">
        <f t="shared" si="3"/>
        <v>273597</v>
      </c>
      <c r="C248" s="147">
        <v>24765</v>
      </c>
      <c r="D248" s="148">
        <v>0</v>
      </c>
      <c r="E248" s="148">
        <v>24765</v>
      </c>
      <c r="F248" s="148">
        <v>108229</v>
      </c>
      <c r="G248" s="149">
        <v>140603</v>
      </c>
      <c r="H248" s="148">
        <v>1239</v>
      </c>
      <c r="I248" s="148">
        <v>7229</v>
      </c>
      <c r="J248" s="49">
        <v>104598</v>
      </c>
      <c r="K248" s="150">
        <v>27537</v>
      </c>
      <c r="L248" s="151">
        <v>0</v>
      </c>
    </row>
    <row r="249" spans="1:12" ht="16.5" customHeight="1" x14ac:dyDescent="0.25">
      <c r="A249" s="133" t="s">
        <v>235</v>
      </c>
      <c r="B249" s="146">
        <f t="shared" si="3"/>
        <v>342150</v>
      </c>
      <c r="C249" s="147">
        <v>62009</v>
      </c>
      <c r="D249" s="148">
        <v>6286</v>
      </c>
      <c r="E249" s="148">
        <v>55723</v>
      </c>
      <c r="F249" s="148">
        <v>187305</v>
      </c>
      <c r="G249" s="149">
        <v>92836</v>
      </c>
      <c r="H249" s="148">
        <v>1090</v>
      </c>
      <c r="I249" s="148">
        <v>5454</v>
      </c>
      <c r="J249" s="49">
        <v>17173</v>
      </c>
      <c r="K249" s="150">
        <v>69119</v>
      </c>
      <c r="L249" s="151">
        <v>0</v>
      </c>
    </row>
    <row r="250" spans="1:12" ht="16.5" customHeight="1" x14ac:dyDescent="0.25">
      <c r="A250" s="133" t="s">
        <v>236</v>
      </c>
      <c r="B250" s="146">
        <f t="shared" si="3"/>
        <v>2716565</v>
      </c>
      <c r="C250" s="147">
        <v>919288</v>
      </c>
      <c r="D250" s="148">
        <v>640403</v>
      </c>
      <c r="E250" s="148">
        <v>278885</v>
      </c>
      <c r="F250" s="148">
        <v>170078</v>
      </c>
      <c r="G250" s="149">
        <v>1388552</v>
      </c>
      <c r="H250" s="148">
        <v>11075</v>
      </c>
      <c r="I250" s="148">
        <v>787335</v>
      </c>
      <c r="J250" s="49">
        <v>182890</v>
      </c>
      <c r="K250" s="150">
        <v>407252</v>
      </c>
      <c r="L250" s="151">
        <v>238647</v>
      </c>
    </row>
    <row r="251" spans="1:12" ht="16.5" customHeight="1" x14ac:dyDescent="0.25">
      <c r="A251" s="133" t="s">
        <v>237</v>
      </c>
      <c r="B251" s="146">
        <f t="shared" si="3"/>
        <v>47251</v>
      </c>
      <c r="C251" s="147">
        <v>29400</v>
      </c>
      <c r="D251" s="148">
        <v>0</v>
      </c>
      <c r="E251" s="148">
        <v>29400</v>
      </c>
      <c r="F251" s="148">
        <v>17851</v>
      </c>
      <c r="G251" s="149">
        <v>0</v>
      </c>
      <c r="H251" s="148">
        <v>0</v>
      </c>
      <c r="I251" s="148">
        <v>0</v>
      </c>
      <c r="J251" s="49">
        <v>0</v>
      </c>
      <c r="K251" s="150">
        <v>0</v>
      </c>
      <c r="L251" s="151">
        <v>0</v>
      </c>
    </row>
    <row r="252" spans="1:12" ht="16.5" customHeight="1" x14ac:dyDescent="0.25">
      <c r="A252" s="133"/>
      <c r="B252" s="121">
        <f>SUM(B242:B251)</f>
        <v>5494644</v>
      </c>
      <c r="C252" s="121">
        <v>1488154</v>
      </c>
      <c r="D252" s="121">
        <v>713542</v>
      </c>
      <c r="E252" s="121">
        <v>774612</v>
      </c>
      <c r="F252" s="121">
        <v>1189351</v>
      </c>
      <c r="G252" s="121">
        <v>2545173</v>
      </c>
      <c r="H252" s="121">
        <v>15730</v>
      </c>
      <c r="I252" s="121">
        <v>857458</v>
      </c>
      <c r="J252" s="121">
        <v>391686</v>
      </c>
      <c r="K252" s="121">
        <v>1280299</v>
      </c>
      <c r="L252" s="121">
        <v>271966</v>
      </c>
    </row>
    <row r="253" spans="1:12" ht="16.5" customHeight="1" x14ac:dyDescent="0.25">
      <c r="A253" s="154" t="s">
        <v>238</v>
      </c>
      <c r="B253" s="199">
        <f t="shared" si="3"/>
        <v>155514597</v>
      </c>
      <c r="C253" s="200">
        <v>89000000</v>
      </c>
      <c r="D253" s="201">
        <v>89000000</v>
      </c>
      <c r="E253" s="201">
        <v>0</v>
      </c>
      <c r="F253" s="201">
        <v>63254</v>
      </c>
      <c r="G253" s="202">
        <v>57096618</v>
      </c>
      <c r="H253" s="201">
        <v>234749</v>
      </c>
      <c r="I253" s="201">
        <v>6054905</v>
      </c>
      <c r="J253" s="57">
        <v>26354908</v>
      </c>
      <c r="K253" s="203">
        <v>24452056</v>
      </c>
      <c r="L253" s="204">
        <v>9354725</v>
      </c>
    </row>
    <row r="254" spans="1:12" ht="16.5" customHeight="1" x14ac:dyDescent="0.25">
      <c r="A254" s="152" t="s">
        <v>239</v>
      </c>
      <c r="B254" s="146">
        <f t="shared" si="3"/>
        <v>0</v>
      </c>
      <c r="C254" s="147">
        <v>0</v>
      </c>
      <c r="D254" s="148">
        <v>0</v>
      </c>
      <c r="E254" s="148">
        <v>0</v>
      </c>
      <c r="F254" s="148">
        <v>0</v>
      </c>
      <c r="G254" s="149">
        <v>0</v>
      </c>
      <c r="H254" s="148">
        <v>0</v>
      </c>
      <c r="I254" s="148">
        <v>0</v>
      </c>
      <c r="J254" s="49">
        <v>0</v>
      </c>
      <c r="K254" s="150">
        <v>0</v>
      </c>
      <c r="L254" s="151">
        <v>0</v>
      </c>
    </row>
    <row r="255" spans="1:12" ht="16.5" customHeight="1" x14ac:dyDescent="0.25">
      <c r="A255" s="133" t="s">
        <v>240</v>
      </c>
      <c r="B255" s="146">
        <f t="shared" si="3"/>
        <v>0</v>
      </c>
      <c r="C255" s="147">
        <v>0</v>
      </c>
      <c r="D255" s="148">
        <v>0</v>
      </c>
      <c r="E255" s="148">
        <v>0</v>
      </c>
      <c r="F255" s="148">
        <v>0</v>
      </c>
      <c r="G255" s="149">
        <v>0</v>
      </c>
      <c r="H255" s="148">
        <v>0</v>
      </c>
      <c r="I255" s="148">
        <v>0</v>
      </c>
      <c r="J255" s="49">
        <v>0</v>
      </c>
      <c r="K255" s="150">
        <v>0</v>
      </c>
      <c r="L255" s="151">
        <v>0</v>
      </c>
    </row>
    <row r="256" spans="1:12" ht="16.5" customHeight="1" x14ac:dyDescent="0.25">
      <c r="A256" s="133" t="s">
        <v>241</v>
      </c>
      <c r="B256" s="146">
        <f t="shared" si="3"/>
        <v>189924</v>
      </c>
      <c r="C256" s="147">
        <v>0</v>
      </c>
      <c r="D256" s="148">
        <v>0</v>
      </c>
      <c r="E256" s="148">
        <v>0</v>
      </c>
      <c r="F256" s="148">
        <v>142126</v>
      </c>
      <c r="G256" s="149">
        <v>47798</v>
      </c>
      <c r="H256" s="148">
        <v>2010</v>
      </c>
      <c r="I256" s="148">
        <v>0</v>
      </c>
      <c r="J256" s="49">
        <v>1410</v>
      </c>
      <c r="K256" s="150">
        <v>44378</v>
      </c>
      <c r="L256" s="151">
        <v>0</v>
      </c>
    </row>
    <row r="257" spans="1:12" ht="16.5" customHeight="1" x14ac:dyDescent="0.25">
      <c r="A257" s="133" t="s">
        <v>242</v>
      </c>
      <c r="B257" s="146">
        <f t="shared" si="3"/>
        <v>897172</v>
      </c>
      <c r="C257" s="147">
        <v>295604</v>
      </c>
      <c r="D257" s="148">
        <v>151802</v>
      </c>
      <c r="E257" s="148">
        <v>143802</v>
      </c>
      <c r="F257" s="148">
        <v>147444</v>
      </c>
      <c r="G257" s="149">
        <v>453525</v>
      </c>
      <c r="H257" s="148">
        <v>0</v>
      </c>
      <c r="I257" s="148">
        <v>0</v>
      </c>
      <c r="J257" s="49">
        <v>108306</v>
      </c>
      <c r="K257" s="150">
        <v>345219</v>
      </c>
      <c r="L257" s="151">
        <v>599</v>
      </c>
    </row>
    <row r="258" spans="1:12" ht="16.5" customHeight="1" x14ac:dyDescent="0.25">
      <c r="A258" s="133" t="s">
        <v>243</v>
      </c>
      <c r="B258" s="146">
        <f t="shared" si="3"/>
        <v>88907</v>
      </c>
      <c r="C258" s="147">
        <v>45291</v>
      </c>
      <c r="D258" s="148">
        <v>0</v>
      </c>
      <c r="E258" s="148">
        <v>45291</v>
      </c>
      <c r="F258" s="148">
        <v>43616</v>
      </c>
      <c r="G258" s="149">
        <v>0</v>
      </c>
      <c r="H258" s="148">
        <v>0</v>
      </c>
      <c r="I258" s="148">
        <v>0</v>
      </c>
      <c r="J258" s="49">
        <v>0</v>
      </c>
      <c r="K258" s="150">
        <v>0</v>
      </c>
      <c r="L258" s="151">
        <v>0</v>
      </c>
    </row>
    <row r="259" spans="1:12" ht="16.5" customHeight="1" x14ac:dyDescent="0.25">
      <c r="A259" s="133" t="s">
        <v>244</v>
      </c>
      <c r="B259" s="146">
        <f t="shared" si="3"/>
        <v>387697</v>
      </c>
      <c r="C259" s="147">
        <v>30694</v>
      </c>
      <c r="D259" s="148">
        <v>0</v>
      </c>
      <c r="E259" s="148">
        <v>30694</v>
      </c>
      <c r="F259" s="148">
        <v>354238</v>
      </c>
      <c r="G259" s="149">
        <v>2765</v>
      </c>
      <c r="H259" s="148">
        <v>0</v>
      </c>
      <c r="I259" s="148">
        <v>2765</v>
      </c>
      <c r="J259" s="49">
        <v>0</v>
      </c>
      <c r="K259" s="150">
        <v>0</v>
      </c>
      <c r="L259" s="151">
        <v>0</v>
      </c>
    </row>
    <row r="260" spans="1:12" ht="16.5" customHeight="1" x14ac:dyDescent="0.25">
      <c r="A260" s="133" t="s">
        <v>245</v>
      </c>
      <c r="B260" s="146">
        <f t="shared" si="3"/>
        <v>53879</v>
      </c>
      <c r="C260" s="147">
        <v>0</v>
      </c>
      <c r="D260" s="148">
        <v>0</v>
      </c>
      <c r="E260" s="148">
        <v>0</v>
      </c>
      <c r="F260" s="148">
        <v>8613</v>
      </c>
      <c r="G260" s="149">
        <v>45266</v>
      </c>
      <c r="H260" s="148">
        <v>1066</v>
      </c>
      <c r="I260" s="148">
        <v>15835</v>
      </c>
      <c r="J260" s="49">
        <v>13428</v>
      </c>
      <c r="K260" s="150">
        <v>14937</v>
      </c>
      <c r="L260" s="151">
        <v>0</v>
      </c>
    </row>
    <row r="261" spans="1:12" ht="16.5" customHeight="1" x14ac:dyDescent="0.25">
      <c r="A261" s="133" t="s">
        <v>246</v>
      </c>
      <c r="B261" s="146">
        <f t="shared" si="3"/>
        <v>289462</v>
      </c>
      <c r="C261" s="147">
        <v>79123</v>
      </c>
      <c r="D261" s="148">
        <v>0</v>
      </c>
      <c r="E261" s="148">
        <v>79123</v>
      </c>
      <c r="F261" s="148">
        <v>117547</v>
      </c>
      <c r="G261" s="149">
        <v>92792</v>
      </c>
      <c r="H261" s="148">
        <v>0</v>
      </c>
      <c r="I261" s="148">
        <v>13723</v>
      </c>
      <c r="J261" s="49">
        <v>29494</v>
      </c>
      <c r="K261" s="150">
        <v>49575</v>
      </c>
      <c r="L261" s="151">
        <v>0</v>
      </c>
    </row>
    <row r="262" spans="1:12" ht="16.5" customHeight="1" x14ac:dyDescent="0.25">
      <c r="A262" s="133" t="s">
        <v>247</v>
      </c>
      <c r="B262" s="146">
        <f t="shared" si="3"/>
        <v>346693</v>
      </c>
      <c r="C262" s="147">
        <v>57471</v>
      </c>
      <c r="D262" s="148">
        <v>0</v>
      </c>
      <c r="E262" s="148">
        <v>57471</v>
      </c>
      <c r="F262" s="148">
        <v>201367</v>
      </c>
      <c r="G262" s="149">
        <v>87855</v>
      </c>
      <c r="H262" s="148">
        <v>0</v>
      </c>
      <c r="I262" s="148">
        <v>60251</v>
      </c>
      <c r="J262" s="49">
        <v>0</v>
      </c>
      <c r="K262" s="150">
        <v>27604</v>
      </c>
      <c r="L262" s="151">
        <v>0</v>
      </c>
    </row>
    <row r="263" spans="1:12" ht="16.5" customHeight="1" x14ac:dyDescent="0.25">
      <c r="A263" s="133" t="s">
        <v>248</v>
      </c>
      <c r="B263" s="146">
        <f t="shared" si="3"/>
        <v>456842</v>
      </c>
      <c r="C263" s="147">
        <v>193003</v>
      </c>
      <c r="D263" s="148">
        <v>19393</v>
      </c>
      <c r="E263" s="148">
        <v>173610</v>
      </c>
      <c r="F263" s="148">
        <v>140751</v>
      </c>
      <c r="G263" s="149">
        <v>122929</v>
      </c>
      <c r="H263" s="148">
        <v>0</v>
      </c>
      <c r="I263" s="148">
        <v>0</v>
      </c>
      <c r="J263" s="49">
        <v>0</v>
      </c>
      <c r="K263" s="150">
        <v>122929</v>
      </c>
      <c r="L263" s="151">
        <v>159</v>
      </c>
    </row>
    <row r="264" spans="1:12" ht="16.5" customHeight="1" x14ac:dyDescent="0.25">
      <c r="A264" s="133" t="s">
        <v>249</v>
      </c>
      <c r="B264" s="146">
        <f t="shared" si="3"/>
        <v>34650</v>
      </c>
      <c r="C264" s="147">
        <v>0</v>
      </c>
      <c r="D264" s="148">
        <v>0</v>
      </c>
      <c r="E264" s="148">
        <v>0</v>
      </c>
      <c r="F264" s="148">
        <v>34650</v>
      </c>
      <c r="G264" s="149">
        <v>0</v>
      </c>
      <c r="H264" s="148">
        <v>0</v>
      </c>
      <c r="I264" s="148">
        <v>0</v>
      </c>
      <c r="J264" s="49">
        <v>0</v>
      </c>
      <c r="K264" s="150">
        <v>0</v>
      </c>
      <c r="L264" s="151">
        <v>0</v>
      </c>
    </row>
    <row r="265" spans="1:12" ht="16.5" customHeight="1" x14ac:dyDescent="0.25">
      <c r="A265" s="133" t="s">
        <v>250</v>
      </c>
      <c r="B265" s="146">
        <f t="shared" si="3"/>
        <v>666470</v>
      </c>
      <c r="C265" s="147">
        <v>197957</v>
      </c>
      <c r="D265" s="148">
        <v>27065</v>
      </c>
      <c r="E265" s="148">
        <v>170892</v>
      </c>
      <c r="F265" s="148">
        <v>139814</v>
      </c>
      <c r="G265" s="149">
        <v>328699</v>
      </c>
      <c r="H265" s="148">
        <v>1367</v>
      </c>
      <c r="I265" s="148">
        <v>68360</v>
      </c>
      <c r="J265" s="49">
        <v>73605</v>
      </c>
      <c r="K265" s="150">
        <v>185367</v>
      </c>
      <c r="L265" s="151">
        <v>0</v>
      </c>
    </row>
    <row r="266" spans="1:12" ht="16.5" customHeight="1" x14ac:dyDescent="0.25">
      <c r="A266" s="133" t="s">
        <v>251</v>
      </c>
      <c r="B266" s="146">
        <f t="shared" si="3"/>
        <v>0</v>
      </c>
      <c r="C266" s="147">
        <v>0</v>
      </c>
      <c r="D266" s="148">
        <v>0</v>
      </c>
      <c r="E266" s="148">
        <v>0</v>
      </c>
      <c r="F266" s="148">
        <v>0</v>
      </c>
      <c r="G266" s="149">
        <v>0</v>
      </c>
      <c r="H266" s="148">
        <v>0</v>
      </c>
      <c r="I266" s="148">
        <v>0</v>
      </c>
      <c r="J266" s="49">
        <v>0</v>
      </c>
      <c r="K266" s="150">
        <v>0</v>
      </c>
      <c r="L266" s="151">
        <v>0</v>
      </c>
    </row>
    <row r="267" spans="1:12" ht="16.5" customHeight="1" x14ac:dyDescent="0.25">
      <c r="A267" s="133" t="s">
        <v>252</v>
      </c>
      <c r="B267" s="146">
        <f t="shared" si="3"/>
        <v>222125</v>
      </c>
      <c r="C267" s="147">
        <v>60908</v>
      </c>
      <c r="D267" s="148">
        <v>0</v>
      </c>
      <c r="E267" s="148">
        <v>60908</v>
      </c>
      <c r="F267" s="148">
        <v>50365</v>
      </c>
      <c r="G267" s="149">
        <v>110852</v>
      </c>
      <c r="H267" s="148">
        <v>2835</v>
      </c>
      <c r="I267" s="148">
        <v>0</v>
      </c>
      <c r="J267" s="49">
        <v>44571</v>
      </c>
      <c r="K267" s="150">
        <v>63446</v>
      </c>
      <c r="L267" s="151">
        <v>0</v>
      </c>
    </row>
    <row r="268" spans="1:12" ht="16.5" customHeight="1" x14ac:dyDescent="0.25">
      <c r="A268" s="133" t="s">
        <v>253</v>
      </c>
      <c r="B268" s="146">
        <f t="shared" si="3"/>
        <v>206674</v>
      </c>
      <c r="C268" s="147">
        <v>3913</v>
      </c>
      <c r="D268" s="148">
        <v>0</v>
      </c>
      <c r="E268" s="148">
        <v>3913</v>
      </c>
      <c r="F268" s="148">
        <v>166383</v>
      </c>
      <c r="G268" s="149">
        <v>36060</v>
      </c>
      <c r="H268" s="148">
        <v>403</v>
      </c>
      <c r="I268" s="148">
        <v>0</v>
      </c>
      <c r="J268" s="49">
        <v>15428</v>
      </c>
      <c r="K268" s="150">
        <v>20229</v>
      </c>
      <c r="L268" s="151">
        <v>318</v>
      </c>
    </row>
    <row r="269" spans="1:12" ht="16.5" customHeight="1" x14ac:dyDescent="0.25">
      <c r="A269" s="133" t="s">
        <v>254</v>
      </c>
      <c r="B269" s="146">
        <f t="shared" ref="B269:B327" si="4">+C269+F269+G269+L269</f>
        <v>19486</v>
      </c>
      <c r="C269" s="147">
        <v>0</v>
      </c>
      <c r="D269" s="148">
        <v>0</v>
      </c>
      <c r="E269" s="148">
        <v>0</v>
      </c>
      <c r="F269" s="148">
        <v>19486</v>
      </c>
      <c r="G269" s="149">
        <v>0</v>
      </c>
      <c r="H269" s="148">
        <v>0</v>
      </c>
      <c r="I269" s="148">
        <v>0</v>
      </c>
      <c r="J269" s="49">
        <v>0</v>
      </c>
      <c r="K269" s="150">
        <v>0</v>
      </c>
      <c r="L269" s="151">
        <v>0</v>
      </c>
    </row>
    <row r="270" spans="1:12" ht="16.5" customHeight="1" x14ac:dyDescent="0.25">
      <c r="A270" s="133" t="s">
        <v>255</v>
      </c>
      <c r="B270" s="146">
        <f t="shared" si="4"/>
        <v>45878</v>
      </c>
      <c r="C270" s="147">
        <v>0</v>
      </c>
      <c r="D270" s="148">
        <v>0</v>
      </c>
      <c r="E270" s="148">
        <v>0</v>
      </c>
      <c r="F270" s="148">
        <v>45878</v>
      </c>
      <c r="G270" s="149">
        <v>0</v>
      </c>
      <c r="H270" s="148">
        <v>0</v>
      </c>
      <c r="I270" s="148">
        <v>0</v>
      </c>
      <c r="J270" s="49">
        <v>0</v>
      </c>
      <c r="K270" s="150">
        <v>0</v>
      </c>
      <c r="L270" s="151">
        <v>0</v>
      </c>
    </row>
    <row r="271" spans="1:12" ht="16.5" customHeight="1" x14ac:dyDescent="0.25">
      <c r="A271" s="133" t="s">
        <v>256</v>
      </c>
      <c r="B271" s="146">
        <f t="shared" si="4"/>
        <v>226758</v>
      </c>
      <c r="C271" s="147">
        <v>139921</v>
      </c>
      <c r="D271" s="148">
        <v>0</v>
      </c>
      <c r="E271" s="148">
        <v>139921</v>
      </c>
      <c r="F271" s="148">
        <v>86837</v>
      </c>
      <c r="G271" s="149">
        <v>0</v>
      </c>
      <c r="H271" s="148">
        <v>0</v>
      </c>
      <c r="I271" s="148">
        <v>0</v>
      </c>
      <c r="J271" s="49">
        <v>0</v>
      </c>
      <c r="K271" s="150">
        <v>0</v>
      </c>
      <c r="L271" s="151">
        <v>0</v>
      </c>
    </row>
    <row r="272" spans="1:12" ht="16.5" customHeight="1" x14ac:dyDescent="0.25">
      <c r="A272" s="155" t="s">
        <v>257</v>
      </c>
      <c r="B272" s="146">
        <f t="shared" si="4"/>
        <v>653990</v>
      </c>
      <c r="C272" s="147">
        <v>224004</v>
      </c>
      <c r="D272" s="148">
        <v>14916</v>
      </c>
      <c r="E272" s="148">
        <v>209088</v>
      </c>
      <c r="F272" s="148">
        <v>336032</v>
      </c>
      <c r="G272" s="149">
        <v>65111</v>
      </c>
      <c r="H272" s="148">
        <v>2424</v>
      </c>
      <c r="I272" s="148">
        <v>0</v>
      </c>
      <c r="J272" s="49">
        <v>11738</v>
      </c>
      <c r="K272" s="150">
        <v>50949</v>
      </c>
      <c r="L272" s="151">
        <v>28843</v>
      </c>
    </row>
    <row r="273" spans="1:12" ht="16.5" customHeight="1" x14ac:dyDescent="0.25">
      <c r="A273" s="133" t="s">
        <v>258</v>
      </c>
      <c r="B273" s="146">
        <f t="shared" si="4"/>
        <v>449301</v>
      </c>
      <c r="C273" s="147">
        <v>54815</v>
      </c>
      <c r="D273" s="148">
        <v>0</v>
      </c>
      <c r="E273" s="148">
        <v>54815</v>
      </c>
      <c r="F273" s="148">
        <v>371423</v>
      </c>
      <c r="G273" s="149">
        <v>23063</v>
      </c>
      <c r="H273" s="148">
        <v>2193</v>
      </c>
      <c r="I273" s="148">
        <v>0</v>
      </c>
      <c r="J273" s="49">
        <v>3622</v>
      </c>
      <c r="K273" s="150">
        <v>17248</v>
      </c>
      <c r="L273" s="151">
        <v>0</v>
      </c>
    </row>
    <row r="274" spans="1:12" ht="16.5" customHeight="1" x14ac:dyDescent="0.25">
      <c r="A274" s="133" t="s">
        <v>259</v>
      </c>
      <c r="B274" s="146">
        <f t="shared" si="4"/>
        <v>218586</v>
      </c>
      <c r="C274" s="147">
        <v>86192</v>
      </c>
      <c r="D274" s="148">
        <v>8182</v>
      </c>
      <c r="E274" s="148">
        <v>78010</v>
      </c>
      <c r="F274" s="148">
        <v>38368</v>
      </c>
      <c r="G274" s="149">
        <v>93708</v>
      </c>
      <c r="H274" s="148">
        <v>667</v>
      </c>
      <c r="I274" s="148">
        <v>24281</v>
      </c>
      <c r="J274" s="49">
        <v>22768</v>
      </c>
      <c r="K274" s="150">
        <v>45992</v>
      </c>
      <c r="L274" s="151">
        <v>318</v>
      </c>
    </row>
    <row r="275" spans="1:12" ht="16.5" customHeight="1" x14ac:dyDescent="0.25">
      <c r="A275" s="133" t="s">
        <v>260</v>
      </c>
      <c r="B275" s="146">
        <f t="shared" si="4"/>
        <v>0</v>
      </c>
      <c r="C275" s="147">
        <v>0</v>
      </c>
      <c r="D275" s="148">
        <v>0</v>
      </c>
      <c r="E275" s="148">
        <v>0</v>
      </c>
      <c r="F275" s="148">
        <v>0</v>
      </c>
      <c r="G275" s="149">
        <v>0</v>
      </c>
      <c r="H275" s="148">
        <v>0</v>
      </c>
      <c r="I275" s="148">
        <v>0</v>
      </c>
      <c r="J275" s="49">
        <v>0</v>
      </c>
      <c r="K275" s="150">
        <v>0</v>
      </c>
      <c r="L275" s="151">
        <v>0</v>
      </c>
    </row>
    <row r="276" spans="1:12" ht="16.5" customHeight="1" x14ac:dyDescent="0.25">
      <c r="A276" s="133" t="s">
        <v>261</v>
      </c>
      <c r="B276" s="146">
        <f t="shared" si="4"/>
        <v>6347</v>
      </c>
      <c r="C276" s="147">
        <v>0</v>
      </c>
      <c r="D276" s="148">
        <v>0</v>
      </c>
      <c r="E276" s="148">
        <v>0</v>
      </c>
      <c r="F276" s="148">
        <v>6347</v>
      </c>
      <c r="G276" s="149">
        <v>0</v>
      </c>
      <c r="H276" s="148">
        <v>0</v>
      </c>
      <c r="I276" s="148">
        <v>0</v>
      </c>
      <c r="J276" s="49">
        <v>0</v>
      </c>
      <c r="K276" s="150">
        <v>0</v>
      </c>
      <c r="L276" s="151">
        <v>0</v>
      </c>
    </row>
    <row r="277" spans="1:12" ht="16.5" customHeight="1" x14ac:dyDescent="0.25">
      <c r="A277" s="156"/>
      <c r="B277" s="121">
        <f>SUM(B255:B276)</f>
        <v>5460841</v>
      </c>
      <c r="C277" s="121">
        <v>1468896</v>
      </c>
      <c r="D277" s="121">
        <v>221358</v>
      </c>
      <c r="E277" s="121">
        <v>1247538</v>
      </c>
      <c r="F277" s="121">
        <v>2451285</v>
      </c>
      <c r="G277" s="121">
        <v>1510423</v>
      </c>
      <c r="H277" s="121">
        <v>12965</v>
      </c>
      <c r="I277" s="121">
        <v>185215</v>
      </c>
      <c r="J277" s="121">
        <v>324370</v>
      </c>
      <c r="K277" s="121">
        <v>987873</v>
      </c>
      <c r="L277" s="121">
        <v>30237</v>
      </c>
    </row>
    <row r="278" spans="1:12" ht="16.5" customHeight="1" x14ac:dyDescent="0.25">
      <c r="A278" s="152" t="s">
        <v>262</v>
      </c>
      <c r="B278" s="146">
        <f t="shared" si="4"/>
        <v>0</v>
      </c>
      <c r="C278" s="147">
        <v>0</v>
      </c>
      <c r="D278" s="148">
        <v>0</v>
      </c>
      <c r="E278" s="148">
        <v>0</v>
      </c>
      <c r="F278" s="148">
        <v>0</v>
      </c>
      <c r="G278" s="149">
        <v>0</v>
      </c>
      <c r="H278" s="148">
        <v>0</v>
      </c>
      <c r="I278" s="148">
        <v>0</v>
      </c>
      <c r="J278" s="49">
        <v>0</v>
      </c>
      <c r="K278" s="150">
        <v>0</v>
      </c>
      <c r="L278" s="151">
        <v>0</v>
      </c>
    </row>
    <row r="279" spans="1:12" ht="16.5" customHeight="1" x14ac:dyDescent="0.25">
      <c r="A279" s="133" t="s">
        <v>263</v>
      </c>
      <c r="B279" s="146">
        <f t="shared" si="4"/>
        <v>154203</v>
      </c>
      <c r="C279" s="147">
        <v>0</v>
      </c>
      <c r="D279" s="148">
        <v>0</v>
      </c>
      <c r="E279" s="148">
        <v>0</v>
      </c>
      <c r="F279" s="148">
        <v>154203</v>
      </c>
      <c r="G279" s="149">
        <v>0</v>
      </c>
      <c r="H279" s="148">
        <v>0</v>
      </c>
      <c r="I279" s="148">
        <v>0</v>
      </c>
      <c r="J279" s="49">
        <v>0</v>
      </c>
      <c r="K279" s="150">
        <v>0</v>
      </c>
      <c r="L279" s="151">
        <v>0</v>
      </c>
    </row>
    <row r="280" spans="1:12" ht="16.5" customHeight="1" x14ac:dyDescent="0.25">
      <c r="A280" s="133" t="s">
        <v>264</v>
      </c>
      <c r="B280" s="146">
        <f t="shared" si="4"/>
        <v>76974</v>
      </c>
      <c r="C280" s="147">
        <v>0</v>
      </c>
      <c r="D280" s="148">
        <v>0</v>
      </c>
      <c r="E280" s="148">
        <v>0</v>
      </c>
      <c r="F280" s="148">
        <v>76974</v>
      </c>
      <c r="G280" s="149">
        <v>0</v>
      </c>
      <c r="H280" s="148">
        <v>0</v>
      </c>
      <c r="I280" s="148">
        <v>0</v>
      </c>
      <c r="J280" s="49">
        <v>0</v>
      </c>
      <c r="K280" s="150">
        <v>0</v>
      </c>
      <c r="L280" s="151">
        <v>0</v>
      </c>
    </row>
    <row r="281" spans="1:12" ht="16.5" customHeight="1" x14ac:dyDescent="0.25">
      <c r="A281" s="133" t="s">
        <v>265</v>
      </c>
      <c r="B281" s="146">
        <f t="shared" si="4"/>
        <v>795274</v>
      </c>
      <c r="C281" s="147">
        <v>74894</v>
      </c>
      <c r="D281" s="148">
        <v>74894</v>
      </c>
      <c r="E281" s="148">
        <v>0</v>
      </c>
      <c r="F281" s="148">
        <v>601424</v>
      </c>
      <c r="G281" s="149">
        <v>118797</v>
      </c>
      <c r="H281" s="148">
        <v>609</v>
      </c>
      <c r="I281" s="148">
        <v>6461</v>
      </c>
      <c r="J281" s="49">
        <v>0</v>
      </c>
      <c r="K281" s="150">
        <v>111727</v>
      </c>
      <c r="L281" s="151">
        <v>159</v>
      </c>
    </row>
    <row r="282" spans="1:12" ht="16.5" customHeight="1" x14ac:dyDescent="0.25">
      <c r="A282" s="133" t="s">
        <v>266</v>
      </c>
      <c r="B282" s="146">
        <f t="shared" si="4"/>
        <v>1609109</v>
      </c>
      <c r="C282" s="147">
        <v>481425</v>
      </c>
      <c r="D282" s="148">
        <v>451051</v>
      </c>
      <c r="E282" s="148">
        <v>30374</v>
      </c>
      <c r="F282" s="148">
        <v>517413</v>
      </c>
      <c r="G282" s="149">
        <v>601456</v>
      </c>
      <c r="H282" s="148">
        <v>10400</v>
      </c>
      <c r="I282" s="148">
        <v>315917</v>
      </c>
      <c r="J282" s="49">
        <v>93740</v>
      </c>
      <c r="K282" s="150">
        <v>181399</v>
      </c>
      <c r="L282" s="151">
        <v>8815</v>
      </c>
    </row>
    <row r="283" spans="1:12" ht="16.5" customHeight="1" x14ac:dyDescent="0.25">
      <c r="A283" s="133" t="s">
        <v>267</v>
      </c>
      <c r="B283" s="146">
        <f t="shared" si="4"/>
        <v>122104</v>
      </c>
      <c r="C283" s="147">
        <v>0</v>
      </c>
      <c r="D283" s="148">
        <v>0</v>
      </c>
      <c r="E283" s="148">
        <v>0</v>
      </c>
      <c r="F283" s="148">
        <v>122104</v>
      </c>
      <c r="G283" s="149">
        <v>0</v>
      </c>
      <c r="H283" s="148">
        <v>0</v>
      </c>
      <c r="I283" s="148">
        <v>0</v>
      </c>
      <c r="J283" s="49">
        <v>0</v>
      </c>
      <c r="K283" s="150">
        <v>0</v>
      </c>
      <c r="L283" s="151">
        <v>0</v>
      </c>
    </row>
    <row r="284" spans="1:12" ht="16.5" customHeight="1" x14ac:dyDescent="0.25">
      <c r="A284" s="133" t="s">
        <v>268</v>
      </c>
      <c r="B284" s="146">
        <f t="shared" si="4"/>
        <v>66186</v>
      </c>
      <c r="C284" s="147">
        <v>0</v>
      </c>
      <c r="D284" s="148">
        <v>0</v>
      </c>
      <c r="E284" s="148">
        <v>0</v>
      </c>
      <c r="F284" s="148">
        <v>66186</v>
      </c>
      <c r="G284" s="149">
        <v>0</v>
      </c>
      <c r="H284" s="148">
        <v>0</v>
      </c>
      <c r="I284" s="148">
        <v>0</v>
      </c>
      <c r="J284" s="49">
        <v>0</v>
      </c>
      <c r="K284" s="150">
        <v>0</v>
      </c>
      <c r="L284" s="151">
        <v>0</v>
      </c>
    </row>
    <row r="285" spans="1:12" ht="16.5" customHeight="1" x14ac:dyDescent="0.25">
      <c r="A285" s="133" t="s">
        <v>269</v>
      </c>
      <c r="B285" s="146">
        <f t="shared" si="4"/>
        <v>93819</v>
      </c>
      <c r="C285" s="147">
        <v>0</v>
      </c>
      <c r="D285" s="148">
        <v>0</v>
      </c>
      <c r="E285" s="148">
        <v>0</v>
      </c>
      <c r="F285" s="148">
        <v>93819</v>
      </c>
      <c r="G285" s="149">
        <v>0</v>
      </c>
      <c r="H285" s="148">
        <v>0</v>
      </c>
      <c r="I285" s="148">
        <v>0</v>
      </c>
      <c r="J285" s="49">
        <v>0</v>
      </c>
      <c r="K285" s="150">
        <v>0</v>
      </c>
      <c r="L285" s="151">
        <v>0</v>
      </c>
    </row>
    <row r="286" spans="1:12" ht="16.5" customHeight="1" x14ac:dyDescent="0.25">
      <c r="A286" s="133" t="s">
        <v>270</v>
      </c>
      <c r="B286" s="146">
        <f t="shared" si="4"/>
        <v>350808</v>
      </c>
      <c r="C286" s="147">
        <v>13597</v>
      </c>
      <c r="D286" s="148">
        <v>0</v>
      </c>
      <c r="E286" s="148">
        <v>13597</v>
      </c>
      <c r="F286" s="148">
        <v>191381</v>
      </c>
      <c r="G286" s="149">
        <v>145830</v>
      </c>
      <c r="H286" s="148">
        <v>2256</v>
      </c>
      <c r="I286" s="148">
        <v>142937</v>
      </c>
      <c r="J286" s="49">
        <v>637</v>
      </c>
      <c r="K286" s="150">
        <v>0</v>
      </c>
      <c r="L286" s="151">
        <v>0</v>
      </c>
    </row>
    <row r="287" spans="1:12" ht="16.5" customHeight="1" x14ac:dyDescent="0.25">
      <c r="A287" s="133" t="s">
        <v>271</v>
      </c>
      <c r="B287" s="146">
        <f t="shared" si="4"/>
        <v>721583</v>
      </c>
      <c r="C287" s="147">
        <v>7160</v>
      </c>
      <c r="D287" s="148">
        <v>7160</v>
      </c>
      <c r="E287" s="148">
        <v>0</v>
      </c>
      <c r="F287" s="148">
        <v>558136</v>
      </c>
      <c r="G287" s="149">
        <v>155888</v>
      </c>
      <c r="H287" s="148">
        <v>0</v>
      </c>
      <c r="I287" s="148">
        <v>4906</v>
      </c>
      <c r="J287" s="49">
        <v>4519</v>
      </c>
      <c r="K287" s="150">
        <v>146463</v>
      </c>
      <c r="L287" s="151">
        <v>399</v>
      </c>
    </row>
    <row r="288" spans="1:12" ht="16.5" customHeight="1" x14ac:dyDescent="0.25">
      <c r="A288" s="133" t="s">
        <v>272</v>
      </c>
      <c r="B288" s="146">
        <f t="shared" si="4"/>
        <v>6145567</v>
      </c>
      <c r="C288" s="147">
        <v>1597996</v>
      </c>
      <c r="D288" s="148">
        <v>1068676</v>
      </c>
      <c r="E288" s="148">
        <v>529320</v>
      </c>
      <c r="F288" s="148">
        <v>762687</v>
      </c>
      <c r="G288" s="149">
        <v>3460284</v>
      </c>
      <c r="H288" s="148">
        <v>46932</v>
      </c>
      <c r="I288" s="148">
        <v>1334407</v>
      </c>
      <c r="J288" s="49">
        <v>1384850</v>
      </c>
      <c r="K288" s="150">
        <v>694095</v>
      </c>
      <c r="L288" s="151">
        <v>324600</v>
      </c>
    </row>
    <row r="289" spans="1:12" ht="16.5" customHeight="1" x14ac:dyDescent="0.25">
      <c r="A289" s="133" t="s">
        <v>273</v>
      </c>
      <c r="B289" s="146">
        <f t="shared" si="4"/>
        <v>357593</v>
      </c>
      <c r="C289" s="147">
        <v>0</v>
      </c>
      <c r="D289" s="148">
        <v>0</v>
      </c>
      <c r="E289" s="148">
        <v>0</v>
      </c>
      <c r="F289" s="148">
        <v>295693</v>
      </c>
      <c r="G289" s="149">
        <v>61900</v>
      </c>
      <c r="H289" s="148">
        <v>1103</v>
      </c>
      <c r="I289" s="148">
        <v>17852</v>
      </c>
      <c r="J289" s="49">
        <v>16112</v>
      </c>
      <c r="K289" s="150">
        <v>26833</v>
      </c>
      <c r="L289" s="151">
        <v>0</v>
      </c>
    </row>
    <row r="290" spans="1:12" ht="16.5" customHeight="1" x14ac:dyDescent="0.25">
      <c r="A290" s="133"/>
      <c r="B290" s="121">
        <f>SUM(B279:B289)</f>
        <v>10493220</v>
      </c>
      <c r="C290" s="121">
        <v>2175072</v>
      </c>
      <c r="D290" s="121">
        <v>1601781</v>
      </c>
      <c r="E290" s="121">
        <v>573291</v>
      </c>
      <c r="F290" s="121">
        <v>3440020</v>
      </c>
      <c r="G290" s="121">
        <v>4544155</v>
      </c>
      <c r="H290" s="121">
        <v>61300</v>
      </c>
      <c r="I290" s="121">
        <v>1822480</v>
      </c>
      <c r="J290" s="121">
        <v>1499858</v>
      </c>
      <c r="K290" s="121">
        <v>1160517</v>
      </c>
      <c r="L290" s="121">
        <v>333973</v>
      </c>
    </row>
    <row r="291" spans="1:12" ht="16.5" customHeight="1" x14ac:dyDescent="0.25">
      <c r="A291" s="152" t="s">
        <v>274</v>
      </c>
      <c r="B291" s="146">
        <f t="shared" si="4"/>
        <v>0</v>
      </c>
      <c r="C291" s="147">
        <v>0</v>
      </c>
      <c r="D291" s="148">
        <v>0</v>
      </c>
      <c r="E291" s="148">
        <v>0</v>
      </c>
      <c r="F291" s="148">
        <v>0</v>
      </c>
      <c r="G291" s="149">
        <v>0</v>
      </c>
      <c r="H291" s="148">
        <v>0</v>
      </c>
      <c r="I291" s="148">
        <v>0</v>
      </c>
      <c r="J291" s="49">
        <v>0</v>
      </c>
      <c r="K291" s="150">
        <v>0</v>
      </c>
      <c r="L291" s="151">
        <v>0</v>
      </c>
    </row>
    <row r="292" spans="1:12" ht="16.5" customHeight="1" x14ac:dyDescent="0.25">
      <c r="A292" s="133" t="s">
        <v>275</v>
      </c>
      <c r="B292" s="146">
        <f t="shared" si="4"/>
        <v>160806</v>
      </c>
      <c r="C292" s="147">
        <v>16291</v>
      </c>
      <c r="D292" s="148">
        <v>0</v>
      </c>
      <c r="E292" s="148">
        <v>16291</v>
      </c>
      <c r="F292" s="148">
        <v>143362</v>
      </c>
      <c r="G292" s="149">
        <v>1153</v>
      </c>
      <c r="H292" s="148">
        <v>0</v>
      </c>
      <c r="I292" s="148">
        <v>1153</v>
      </c>
      <c r="J292" s="49">
        <v>0</v>
      </c>
      <c r="K292" s="150">
        <v>0</v>
      </c>
      <c r="L292" s="151">
        <v>0</v>
      </c>
    </row>
    <row r="293" spans="1:12" ht="16.5" customHeight="1" x14ac:dyDescent="0.25">
      <c r="A293" s="133" t="s">
        <v>276</v>
      </c>
      <c r="B293" s="146">
        <f t="shared" si="4"/>
        <v>908355</v>
      </c>
      <c r="C293" s="147">
        <v>3507</v>
      </c>
      <c r="D293" s="148">
        <v>0</v>
      </c>
      <c r="E293" s="148">
        <v>3507</v>
      </c>
      <c r="F293" s="148">
        <v>894898</v>
      </c>
      <c r="G293" s="149">
        <v>9632</v>
      </c>
      <c r="H293" s="148">
        <v>1894</v>
      </c>
      <c r="I293" s="148">
        <v>7738</v>
      </c>
      <c r="J293" s="49">
        <v>0</v>
      </c>
      <c r="K293" s="150">
        <v>0</v>
      </c>
      <c r="L293" s="151">
        <v>318</v>
      </c>
    </row>
    <row r="294" spans="1:12" ht="16.5" customHeight="1" x14ac:dyDescent="0.25">
      <c r="A294" s="133" t="s">
        <v>277</v>
      </c>
      <c r="B294" s="146">
        <f t="shared" si="4"/>
        <v>136011</v>
      </c>
      <c r="C294" s="147">
        <v>0</v>
      </c>
      <c r="D294" s="148">
        <v>0</v>
      </c>
      <c r="E294" s="148">
        <v>0</v>
      </c>
      <c r="F294" s="148">
        <v>26043</v>
      </c>
      <c r="G294" s="149">
        <v>109968</v>
      </c>
      <c r="H294" s="148">
        <v>0</v>
      </c>
      <c r="I294" s="148">
        <v>31613</v>
      </c>
      <c r="J294" s="49">
        <v>0</v>
      </c>
      <c r="K294" s="150">
        <v>78355</v>
      </c>
      <c r="L294" s="151">
        <v>0</v>
      </c>
    </row>
    <row r="295" spans="1:12" ht="16.5" customHeight="1" x14ac:dyDescent="0.25">
      <c r="A295" s="133" t="s">
        <v>278</v>
      </c>
      <c r="B295" s="146">
        <f t="shared" si="4"/>
        <v>1178692</v>
      </c>
      <c r="C295" s="147">
        <v>41688</v>
      </c>
      <c r="D295" s="148">
        <v>41688</v>
      </c>
      <c r="E295" s="148">
        <v>0</v>
      </c>
      <c r="F295" s="148">
        <v>638919</v>
      </c>
      <c r="G295" s="149">
        <v>497686</v>
      </c>
      <c r="H295" s="148">
        <v>2205</v>
      </c>
      <c r="I295" s="148">
        <v>58845</v>
      </c>
      <c r="J295" s="49">
        <v>2082</v>
      </c>
      <c r="K295" s="150">
        <v>434554</v>
      </c>
      <c r="L295" s="151">
        <v>399</v>
      </c>
    </row>
    <row r="296" spans="1:12" ht="16.5" customHeight="1" x14ac:dyDescent="0.25">
      <c r="A296" s="133" t="s">
        <v>279</v>
      </c>
      <c r="B296" s="146">
        <f t="shared" si="4"/>
        <v>4336499</v>
      </c>
      <c r="C296" s="147">
        <v>890592</v>
      </c>
      <c r="D296" s="148">
        <v>890592</v>
      </c>
      <c r="E296" s="148">
        <v>0</v>
      </c>
      <c r="F296" s="148">
        <v>795856</v>
      </c>
      <c r="G296" s="149">
        <v>2608428</v>
      </c>
      <c r="H296" s="148">
        <v>8067</v>
      </c>
      <c r="I296" s="148">
        <v>678846</v>
      </c>
      <c r="J296" s="49">
        <v>943011</v>
      </c>
      <c r="K296" s="150">
        <v>978504</v>
      </c>
      <c r="L296" s="151">
        <v>41623</v>
      </c>
    </row>
    <row r="297" spans="1:12" ht="16.5" customHeight="1" x14ac:dyDescent="0.25">
      <c r="A297" s="133"/>
      <c r="B297" s="121">
        <f>SUM(B292:B296)</f>
        <v>6720363</v>
      </c>
      <c r="C297" s="121">
        <v>952078</v>
      </c>
      <c r="D297" s="121">
        <v>932280</v>
      </c>
      <c r="E297" s="121">
        <v>19798</v>
      </c>
      <c r="F297" s="121">
        <v>2499078</v>
      </c>
      <c r="G297" s="121">
        <v>3226867</v>
      </c>
      <c r="H297" s="121">
        <v>12166</v>
      </c>
      <c r="I297" s="121">
        <v>778195</v>
      </c>
      <c r="J297" s="121">
        <v>945093</v>
      </c>
      <c r="K297" s="121">
        <v>1491413</v>
      </c>
      <c r="L297" s="121">
        <v>42340</v>
      </c>
    </row>
    <row r="298" spans="1:12" ht="16.5" customHeight="1" x14ac:dyDescent="0.25">
      <c r="A298" s="152" t="s">
        <v>280</v>
      </c>
      <c r="B298" s="146">
        <f t="shared" si="4"/>
        <v>0</v>
      </c>
      <c r="C298" s="147">
        <v>0</v>
      </c>
      <c r="D298" s="148">
        <v>0</v>
      </c>
      <c r="E298" s="148">
        <v>0</v>
      </c>
      <c r="F298" s="148">
        <v>0</v>
      </c>
      <c r="G298" s="149">
        <v>0</v>
      </c>
      <c r="H298" s="148">
        <v>0</v>
      </c>
      <c r="I298" s="148">
        <v>0</v>
      </c>
      <c r="J298" s="49">
        <v>0</v>
      </c>
      <c r="K298" s="150">
        <v>0</v>
      </c>
      <c r="L298" s="151">
        <v>0</v>
      </c>
    </row>
    <row r="299" spans="1:12" ht="16.5" customHeight="1" x14ac:dyDescent="0.25">
      <c r="A299" s="133" t="s">
        <v>281</v>
      </c>
      <c r="B299" s="146">
        <f t="shared" si="4"/>
        <v>1216076</v>
      </c>
      <c r="C299" s="147">
        <v>0</v>
      </c>
      <c r="D299" s="148">
        <v>0</v>
      </c>
      <c r="E299" s="148">
        <v>0</v>
      </c>
      <c r="F299" s="148">
        <v>489480</v>
      </c>
      <c r="G299" s="149">
        <v>725997</v>
      </c>
      <c r="H299" s="148">
        <v>2693</v>
      </c>
      <c r="I299" s="148">
        <v>104702</v>
      </c>
      <c r="J299" s="49">
        <v>206036</v>
      </c>
      <c r="K299" s="150">
        <v>412566</v>
      </c>
      <c r="L299" s="151">
        <v>599</v>
      </c>
    </row>
    <row r="300" spans="1:12" ht="16.5" customHeight="1" x14ac:dyDescent="0.25">
      <c r="A300" s="133" t="s">
        <v>282</v>
      </c>
      <c r="B300" s="146">
        <f t="shared" si="4"/>
        <v>349464</v>
      </c>
      <c r="C300" s="147">
        <v>91564</v>
      </c>
      <c r="D300" s="148">
        <v>7645</v>
      </c>
      <c r="E300" s="148">
        <v>83919</v>
      </c>
      <c r="F300" s="148">
        <v>179381</v>
      </c>
      <c r="G300" s="149">
        <v>78519</v>
      </c>
      <c r="H300" s="148">
        <v>0</v>
      </c>
      <c r="I300" s="148">
        <v>11245</v>
      </c>
      <c r="J300" s="49">
        <v>35327</v>
      </c>
      <c r="K300" s="150">
        <v>31947</v>
      </c>
      <c r="L300" s="151">
        <v>0</v>
      </c>
    </row>
    <row r="301" spans="1:12" ht="16.5" customHeight="1" x14ac:dyDescent="0.25">
      <c r="A301" s="133" t="s">
        <v>283</v>
      </c>
      <c r="B301" s="146">
        <f t="shared" si="4"/>
        <v>217993</v>
      </c>
      <c r="C301" s="147">
        <v>68105</v>
      </c>
      <c r="D301" s="148">
        <v>0</v>
      </c>
      <c r="E301" s="148">
        <v>68105</v>
      </c>
      <c r="F301" s="148">
        <v>149888</v>
      </c>
      <c r="G301" s="149">
        <v>0</v>
      </c>
      <c r="H301" s="148">
        <v>0</v>
      </c>
      <c r="I301" s="148">
        <v>0</v>
      </c>
      <c r="J301" s="49">
        <v>0</v>
      </c>
      <c r="K301" s="150">
        <v>0</v>
      </c>
      <c r="L301" s="151">
        <v>0</v>
      </c>
    </row>
    <row r="302" spans="1:12" ht="16.5" customHeight="1" x14ac:dyDescent="0.25">
      <c r="A302" s="153" t="s">
        <v>284</v>
      </c>
      <c r="B302" s="146">
        <f t="shared" si="4"/>
        <v>203297</v>
      </c>
      <c r="C302" s="147">
        <v>11199</v>
      </c>
      <c r="D302" s="148">
        <v>0</v>
      </c>
      <c r="E302" s="148">
        <v>11199</v>
      </c>
      <c r="F302" s="148">
        <v>192098</v>
      </c>
      <c r="G302" s="149">
        <v>0</v>
      </c>
      <c r="H302" s="148">
        <v>0</v>
      </c>
      <c r="I302" s="148">
        <v>0</v>
      </c>
      <c r="J302" s="49">
        <v>0</v>
      </c>
      <c r="K302" s="150">
        <v>0</v>
      </c>
      <c r="L302" s="151">
        <v>0</v>
      </c>
    </row>
    <row r="303" spans="1:12" ht="16.5" customHeight="1" x14ac:dyDescent="0.25">
      <c r="A303" s="133" t="s">
        <v>285</v>
      </c>
      <c r="B303" s="146">
        <f t="shared" si="4"/>
        <v>101234</v>
      </c>
      <c r="C303" s="147">
        <v>0</v>
      </c>
      <c r="D303" s="148">
        <v>0</v>
      </c>
      <c r="E303" s="148">
        <v>0</v>
      </c>
      <c r="F303" s="148">
        <v>74790</v>
      </c>
      <c r="G303" s="149">
        <v>26444</v>
      </c>
      <c r="H303" s="148">
        <v>2849</v>
      </c>
      <c r="I303" s="148">
        <v>0</v>
      </c>
      <c r="J303" s="49">
        <v>0</v>
      </c>
      <c r="K303" s="150">
        <v>23595</v>
      </c>
      <c r="L303" s="151">
        <v>0</v>
      </c>
    </row>
    <row r="304" spans="1:12" ht="16.5" customHeight="1" x14ac:dyDescent="0.25">
      <c r="A304" s="133" t="s">
        <v>286</v>
      </c>
      <c r="B304" s="146">
        <f t="shared" si="4"/>
        <v>828307</v>
      </c>
      <c r="C304" s="147">
        <v>165704</v>
      </c>
      <c r="D304" s="148">
        <v>59405</v>
      </c>
      <c r="E304" s="148">
        <v>106299</v>
      </c>
      <c r="F304" s="148">
        <v>396919</v>
      </c>
      <c r="G304" s="149">
        <v>158570</v>
      </c>
      <c r="H304" s="148">
        <v>0</v>
      </c>
      <c r="I304" s="148">
        <v>153775</v>
      </c>
      <c r="J304" s="49">
        <v>4795</v>
      </c>
      <c r="K304" s="150">
        <v>0</v>
      </c>
      <c r="L304" s="151">
        <v>107114</v>
      </c>
    </row>
    <row r="305" spans="1:12" ht="16.5" customHeight="1" x14ac:dyDescent="0.25">
      <c r="A305" s="133" t="s">
        <v>287</v>
      </c>
      <c r="B305" s="146">
        <f t="shared" si="4"/>
        <v>133829</v>
      </c>
      <c r="C305" s="147">
        <v>5160</v>
      </c>
      <c r="D305" s="148">
        <v>5160</v>
      </c>
      <c r="E305" s="148">
        <v>0</v>
      </c>
      <c r="F305" s="148">
        <v>72369</v>
      </c>
      <c r="G305" s="149">
        <v>56300</v>
      </c>
      <c r="H305" s="148">
        <v>0</v>
      </c>
      <c r="I305" s="148">
        <v>30330</v>
      </c>
      <c r="J305" s="49">
        <v>0</v>
      </c>
      <c r="K305" s="150">
        <v>25970</v>
      </c>
      <c r="L305" s="151">
        <v>0</v>
      </c>
    </row>
    <row r="306" spans="1:12" ht="16.5" customHeight="1" x14ac:dyDescent="0.25">
      <c r="A306" s="133" t="s">
        <v>288</v>
      </c>
      <c r="B306" s="146">
        <f t="shared" si="4"/>
        <v>305226</v>
      </c>
      <c r="C306" s="147">
        <v>3516</v>
      </c>
      <c r="D306" s="148">
        <v>0</v>
      </c>
      <c r="E306" s="148">
        <v>3516</v>
      </c>
      <c r="F306" s="148">
        <v>227517</v>
      </c>
      <c r="G306" s="149">
        <v>74193</v>
      </c>
      <c r="H306" s="148">
        <v>0</v>
      </c>
      <c r="I306" s="148">
        <v>1098</v>
      </c>
      <c r="J306" s="49">
        <v>30936</v>
      </c>
      <c r="K306" s="150">
        <v>42159</v>
      </c>
      <c r="L306" s="151">
        <v>0</v>
      </c>
    </row>
    <row r="307" spans="1:12" ht="16.5" customHeight="1" x14ac:dyDescent="0.25">
      <c r="A307" s="133" t="s">
        <v>289</v>
      </c>
      <c r="B307" s="146">
        <f t="shared" si="4"/>
        <v>300843</v>
      </c>
      <c r="C307" s="147">
        <v>52935</v>
      </c>
      <c r="D307" s="148">
        <v>0</v>
      </c>
      <c r="E307" s="148">
        <v>52935</v>
      </c>
      <c r="F307" s="148">
        <v>177096</v>
      </c>
      <c r="G307" s="149">
        <v>70812</v>
      </c>
      <c r="H307" s="148">
        <v>0</v>
      </c>
      <c r="I307" s="148">
        <v>4702</v>
      </c>
      <c r="J307" s="49">
        <v>25895</v>
      </c>
      <c r="K307" s="150">
        <v>40215</v>
      </c>
      <c r="L307" s="151">
        <v>0</v>
      </c>
    </row>
    <row r="308" spans="1:12" ht="16.5" customHeight="1" x14ac:dyDescent="0.25">
      <c r="A308" s="133" t="s">
        <v>290</v>
      </c>
      <c r="B308" s="146">
        <f t="shared" si="4"/>
        <v>847222</v>
      </c>
      <c r="C308" s="147">
        <v>157676</v>
      </c>
      <c r="D308" s="148">
        <v>78078</v>
      </c>
      <c r="E308" s="148">
        <v>79598</v>
      </c>
      <c r="F308" s="148">
        <v>492203</v>
      </c>
      <c r="G308" s="149">
        <v>196744</v>
      </c>
      <c r="H308" s="148">
        <v>4990</v>
      </c>
      <c r="I308" s="148">
        <v>86830</v>
      </c>
      <c r="J308" s="49">
        <v>64659</v>
      </c>
      <c r="K308" s="150">
        <v>40265</v>
      </c>
      <c r="L308" s="151">
        <v>599</v>
      </c>
    </row>
    <row r="309" spans="1:12" ht="16.5" customHeight="1" x14ac:dyDescent="0.25">
      <c r="A309" s="133" t="s">
        <v>291</v>
      </c>
      <c r="B309" s="146">
        <f t="shared" si="4"/>
        <v>3846568</v>
      </c>
      <c r="C309" s="147">
        <v>551268</v>
      </c>
      <c r="D309" s="148">
        <v>551268</v>
      </c>
      <c r="E309" s="148">
        <v>0</v>
      </c>
      <c r="F309" s="148">
        <v>990006</v>
      </c>
      <c r="G309" s="149">
        <v>2208404</v>
      </c>
      <c r="H309" s="148">
        <v>22312</v>
      </c>
      <c r="I309" s="148">
        <v>987208</v>
      </c>
      <c r="J309" s="49">
        <v>946779</v>
      </c>
      <c r="K309" s="150">
        <v>252105</v>
      </c>
      <c r="L309" s="151">
        <v>96890</v>
      </c>
    </row>
    <row r="310" spans="1:12" ht="16.5" customHeight="1" x14ac:dyDescent="0.25">
      <c r="A310" s="133"/>
      <c r="B310" s="121">
        <f>SUM(B299:B309)</f>
        <v>8350059</v>
      </c>
      <c r="C310" s="121">
        <v>1107127</v>
      </c>
      <c r="D310" s="121">
        <v>701556</v>
      </c>
      <c r="E310" s="121">
        <v>405571</v>
      </c>
      <c r="F310" s="121">
        <v>3441747</v>
      </c>
      <c r="G310" s="121">
        <v>3595983</v>
      </c>
      <c r="H310" s="121">
        <v>32844</v>
      </c>
      <c r="I310" s="121">
        <v>1379890</v>
      </c>
      <c r="J310" s="121">
        <v>1314427</v>
      </c>
      <c r="K310" s="121">
        <v>868822</v>
      </c>
      <c r="L310" s="121">
        <v>205202</v>
      </c>
    </row>
    <row r="311" spans="1:12" ht="16.5" customHeight="1" x14ac:dyDescent="0.25">
      <c r="A311" s="152" t="s">
        <v>292</v>
      </c>
      <c r="B311" s="146">
        <f t="shared" si="4"/>
        <v>0</v>
      </c>
      <c r="C311" s="147">
        <v>0</v>
      </c>
      <c r="D311" s="148">
        <v>0</v>
      </c>
      <c r="E311" s="148">
        <v>0</v>
      </c>
      <c r="F311" s="148">
        <v>0</v>
      </c>
      <c r="G311" s="149">
        <v>0</v>
      </c>
      <c r="H311" s="148">
        <v>0</v>
      </c>
      <c r="I311" s="148">
        <v>0</v>
      </c>
      <c r="J311" s="49">
        <v>0</v>
      </c>
      <c r="K311" s="150">
        <v>0</v>
      </c>
      <c r="L311" s="151">
        <v>0</v>
      </c>
    </row>
    <row r="312" spans="1:12" ht="16.5" customHeight="1" x14ac:dyDescent="0.25">
      <c r="A312" s="133" t="s">
        <v>293</v>
      </c>
      <c r="B312" s="146">
        <f t="shared" si="4"/>
        <v>128049</v>
      </c>
      <c r="C312" s="147">
        <v>0</v>
      </c>
      <c r="D312" s="148">
        <v>0</v>
      </c>
      <c r="E312" s="148">
        <v>0</v>
      </c>
      <c r="F312" s="148">
        <v>123564</v>
      </c>
      <c r="G312" s="149">
        <v>4485</v>
      </c>
      <c r="H312" s="148">
        <v>1008</v>
      </c>
      <c r="I312" s="148">
        <v>2264</v>
      </c>
      <c r="J312" s="49">
        <v>472</v>
      </c>
      <c r="K312" s="150">
        <v>741</v>
      </c>
      <c r="L312" s="151">
        <v>0</v>
      </c>
    </row>
    <row r="313" spans="1:12" ht="16.5" customHeight="1" x14ac:dyDescent="0.25">
      <c r="A313" s="133" t="s">
        <v>294</v>
      </c>
      <c r="B313" s="146">
        <f t="shared" si="4"/>
        <v>114965</v>
      </c>
      <c r="C313" s="147">
        <v>0</v>
      </c>
      <c r="D313" s="148">
        <v>0</v>
      </c>
      <c r="E313" s="148">
        <v>0</v>
      </c>
      <c r="F313" s="148">
        <v>114293</v>
      </c>
      <c r="G313" s="149">
        <v>672</v>
      </c>
      <c r="H313" s="148">
        <v>672</v>
      </c>
      <c r="I313" s="148">
        <v>0</v>
      </c>
      <c r="J313" s="49">
        <v>0</v>
      </c>
      <c r="K313" s="150">
        <v>0</v>
      </c>
      <c r="L313" s="151">
        <v>0</v>
      </c>
    </row>
    <row r="314" spans="1:12" ht="16.5" customHeight="1" x14ac:dyDescent="0.25">
      <c r="A314" s="133" t="s">
        <v>295</v>
      </c>
      <c r="B314" s="146">
        <f t="shared" si="4"/>
        <v>168596</v>
      </c>
      <c r="C314" s="147">
        <v>0</v>
      </c>
      <c r="D314" s="148">
        <v>0</v>
      </c>
      <c r="E314" s="148">
        <v>0</v>
      </c>
      <c r="F314" s="148">
        <v>168596</v>
      </c>
      <c r="G314" s="149">
        <v>0</v>
      </c>
      <c r="H314" s="148">
        <v>0</v>
      </c>
      <c r="I314" s="148">
        <v>0</v>
      </c>
      <c r="J314" s="49">
        <v>0</v>
      </c>
      <c r="K314" s="150">
        <v>0</v>
      </c>
      <c r="L314" s="151">
        <v>0</v>
      </c>
    </row>
    <row r="315" spans="1:12" ht="16.5" customHeight="1" x14ac:dyDescent="0.25">
      <c r="A315" s="133" t="s">
        <v>296</v>
      </c>
      <c r="B315" s="146">
        <f t="shared" si="4"/>
        <v>114890</v>
      </c>
      <c r="C315" s="147">
        <v>0</v>
      </c>
      <c r="D315" s="148">
        <v>0</v>
      </c>
      <c r="E315" s="148">
        <v>0</v>
      </c>
      <c r="F315" s="148">
        <v>112874</v>
      </c>
      <c r="G315" s="149">
        <v>2016</v>
      </c>
      <c r="H315" s="148">
        <v>2016</v>
      </c>
      <c r="I315" s="148">
        <v>0</v>
      </c>
      <c r="J315" s="49">
        <v>0</v>
      </c>
      <c r="K315" s="150">
        <v>0</v>
      </c>
      <c r="L315" s="151">
        <v>0</v>
      </c>
    </row>
    <row r="316" spans="1:12" ht="16.5" customHeight="1" x14ac:dyDescent="0.25">
      <c r="A316" s="133" t="s">
        <v>297</v>
      </c>
      <c r="B316" s="146">
        <f t="shared" si="4"/>
        <v>66648</v>
      </c>
      <c r="C316" s="147">
        <v>0</v>
      </c>
      <c r="D316" s="148">
        <v>0</v>
      </c>
      <c r="E316" s="148">
        <v>0</v>
      </c>
      <c r="F316" s="148">
        <v>64737</v>
      </c>
      <c r="G316" s="149">
        <v>1911</v>
      </c>
      <c r="H316" s="148">
        <v>1911</v>
      </c>
      <c r="I316" s="148">
        <v>0</v>
      </c>
      <c r="J316" s="49">
        <v>0</v>
      </c>
      <c r="K316" s="150">
        <v>0</v>
      </c>
      <c r="L316" s="151">
        <v>0</v>
      </c>
    </row>
    <row r="317" spans="1:12" ht="16.5" customHeight="1" x14ac:dyDescent="0.25">
      <c r="A317" s="133" t="s">
        <v>298</v>
      </c>
      <c r="B317" s="146">
        <f t="shared" si="4"/>
        <v>111410</v>
      </c>
      <c r="C317" s="147">
        <v>0</v>
      </c>
      <c r="D317" s="148">
        <v>0</v>
      </c>
      <c r="E317" s="148">
        <v>0</v>
      </c>
      <c r="F317" s="148">
        <v>111410</v>
      </c>
      <c r="G317" s="149">
        <v>0</v>
      </c>
      <c r="H317" s="148">
        <v>0</v>
      </c>
      <c r="I317" s="148">
        <v>0</v>
      </c>
      <c r="J317" s="49">
        <v>0</v>
      </c>
      <c r="K317" s="150">
        <v>0</v>
      </c>
      <c r="L317" s="151">
        <v>0</v>
      </c>
    </row>
    <row r="318" spans="1:12" ht="16.5" customHeight="1" x14ac:dyDescent="0.25">
      <c r="A318" s="133" t="s">
        <v>299</v>
      </c>
      <c r="B318" s="146">
        <f t="shared" si="4"/>
        <v>482041</v>
      </c>
      <c r="C318" s="147">
        <v>0</v>
      </c>
      <c r="D318" s="148">
        <v>0</v>
      </c>
      <c r="E318" s="148">
        <v>0</v>
      </c>
      <c r="F318" s="148">
        <v>478573</v>
      </c>
      <c r="G318" s="149">
        <v>3468</v>
      </c>
      <c r="H318" s="148">
        <v>2651</v>
      </c>
      <c r="I318" s="148">
        <v>0</v>
      </c>
      <c r="J318" s="49">
        <v>817</v>
      </c>
      <c r="K318" s="150">
        <v>0</v>
      </c>
      <c r="L318" s="151">
        <v>0</v>
      </c>
    </row>
    <row r="319" spans="1:12" ht="16.5" customHeight="1" x14ac:dyDescent="0.25">
      <c r="A319" s="133" t="s">
        <v>300</v>
      </c>
      <c r="B319" s="146">
        <f t="shared" si="4"/>
        <v>89033</v>
      </c>
      <c r="C319" s="147">
        <v>7667</v>
      </c>
      <c r="D319" s="148">
        <v>0</v>
      </c>
      <c r="E319" s="148">
        <v>7667</v>
      </c>
      <c r="F319" s="148">
        <v>78235</v>
      </c>
      <c r="G319" s="149">
        <v>3131</v>
      </c>
      <c r="H319" s="148">
        <v>2016</v>
      </c>
      <c r="I319" s="148">
        <v>0</v>
      </c>
      <c r="J319" s="49">
        <v>1115</v>
      </c>
      <c r="K319" s="150">
        <v>0</v>
      </c>
      <c r="L319" s="151">
        <v>0</v>
      </c>
    </row>
    <row r="320" spans="1:12" ht="16.5" customHeight="1" x14ac:dyDescent="0.25">
      <c r="A320" s="133" t="s">
        <v>301</v>
      </c>
      <c r="B320" s="146">
        <f t="shared" si="4"/>
        <v>130900</v>
      </c>
      <c r="C320" s="147">
        <v>0</v>
      </c>
      <c r="D320" s="148">
        <v>0</v>
      </c>
      <c r="E320" s="148">
        <v>0</v>
      </c>
      <c r="F320" s="148">
        <v>130228</v>
      </c>
      <c r="G320" s="149">
        <v>672</v>
      </c>
      <c r="H320" s="148">
        <v>672</v>
      </c>
      <c r="I320" s="148">
        <v>0</v>
      </c>
      <c r="J320" s="49">
        <v>0</v>
      </c>
      <c r="K320" s="150">
        <v>0</v>
      </c>
      <c r="L320" s="151">
        <v>0</v>
      </c>
    </row>
    <row r="321" spans="1:12" ht="16.5" customHeight="1" x14ac:dyDescent="0.25">
      <c r="A321" s="133" t="s">
        <v>302</v>
      </c>
      <c r="B321" s="146">
        <f t="shared" si="4"/>
        <v>2291285</v>
      </c>
      <c r="C321" s="147">
        <v>0</v>
      </c>
      <c r="D321" s="148">
        <v>0</v>
      </c>
      <c r="E321" s="148">
        <v>0</v>
      </c>
      <c r="F321" s="148">
        <v>641751</v>
      </c>
      <c r="G321" s="149">
        <v>1432880</v>
      </c>
      <c r="H321" s="148">
        <v>31310</v>
      </c>
      <c r="I321" s="148">
        <v>797439</v>
      </c>
      <c r="J321" s="49">
        <v>266924</v>
      </c>
      <c r="K321" s="150">
        <v>337207</v>
      </c>
      <c r="L321" s="151">
        <v>216654</v>
      </c>
    </row>
    <row r="322" spans="1:12" ht="16.5" customHeight="1" x14ac:dyDescent="0.25">
      <c r="A322" s="133"/>
      <c r="B322" s="121">
        <f>SUM(B312:B321)</f>
        <v>3697817</v>
      </c>
      <c r="C322" s="121">
        <v>7667</v>
      </c>
      <c r="D322" s="121">
        <v>0</v>
      </c>
      <c r="E322" s="121">
        <v>7667</v>
      </c>
      <c r="F322" s="121">
        <v>2024261</v>
      </c>
      <c r="G322" s="121">
        <v>1449235</v>
      </c>
      <c r="H322" s="121">
        <v>42256</v>
      </c>
      <c r="I322" s="121">
        <v>799703</v>
      </c>
      <c r="J322" s="121">
        <v>269328</v>
      </c>
      <c r="K322" s="121">
        <v>337948</v>
      </c>
      <c r="L322" s="121">
        <v>216654</v>
      </c>
    </row>
    <row r="323" spans="1:12" ht="16.5" customHeight="1" x14ac:dyDescent="0.25">
      <c r="A323" s="152" t="s">
        <v>303</v>
      </c>
      <c r="B323" s="146">
        <f t="shared" si="4"/>
        <v>0</v>
      </c>
      <c r="C323" s="147">
        <v>0</v>
      </c>
      <c r="D323" s="148">
        <v>0</v>
      </c>
      <c r="E323" s="148">
        <v>0</v>
      </c>
      <c r="F323" s="148">
        <v>0</v>
      </c>
      <c r="G323" s="149">
        <v>0</v>
      </c>
      <c r="H323" s="148">
        <v>0</v>
      </c>
      <c r="I323" s="148">
        <v>0</v>
      </c>
      <c r="J323" s="49">
        <v>0</v>
      </c>
      <c r="K323" s="150">
        <v>0</v>
      </c>
      <c r="L323" s="151">
        <v>0</v>
      </c>
    </row>
    <row r="324" spans="1:12" ht="16.5" customHeight="1" x14ac:dyDescent="0.25">
      <c r="A324" s="133" t="s">
        <v>304</v>
      </c>
      <c r="B324" s="146">
        <f t="shared" si="4"/>
        <v>275444</v>
      </c>
      <c r="C324" s="147">
        <v>94876</v>
      </c>
      <c r="D324" s="148">
        <v>0</v>
      </c>
      <c r="E324" s="148">
        <v>94876</v>
      </c>
      <c r="F324" s="148">
        <v>167342</v>
      </c>
      <c r="G324" s="149">
        <v>13226</v>
      </c>
      <c r="H324" s="148">
        <v>2520</v>
      </c>
      <c r="I324" s="148">
        <v>3880</v>
      </c>
      <c r="J324" s="49">
        <v>6826</v>
      </c>
      <c r="K324" s="150">
        <v>0</v>
      </c>
      <c r="L324" s="151">
        <v>0</v>
      </c>
    </row>
    <row r="325" spans="1:12" ht="16.5" customHeight="1" x14ac:dyDescent="0.25">
      <c r="A325" s="133" t="s">
        <v>305</v>
      </c>
      <c r="B325" s="146">
        <f t="shared" si="4"/>
        <v>445475</v>
      </c>
      <c r="C325" s="147">
        <v>212917</v>
      </c>
      <c r="D325" s="148">
        <v>1486</v>
      </c>
      <c r="E325" s="148">
        <v>211431</v>
      </c>
      <c r="F325" s="148">
        <v>224956</v>
      </c>
      <c r="G325" s="149">
        <v>2839</v>
      </c>
      <c r="H325" s="148">
        <v>2839</v>
      </c>
      <c r="I325" s="148">
        <v>0</v>
      </c>
      <c r="J325" s="49">
        <v>0</v>
      </c>
      <c r="K325" s="150">
        <v>0</v>
      </c>
      <c r="L325" s="151">
        <v>4763</v>
      </c>
    </row>
    <row r="326" spans="1:12" ht="16.5" customHeight="1" x14ac:dyDescent="0.25">
      <c r="A326" s="133" t="s">
        <v>306</v>
      </c>
      <c r="B326" s="146">
        <f t="shared" si="4"/>
        <v>189225</v>
      </c>
      <c r="C326" s="147">
        <v>0</v>
      </c>
      <c r="D326" s="148">
        <v>0</v>
      </c>
      <c r="E326" s="148">
        <v>0</v>
      </c>
      <c r="F326" s="148">
        <v>176307</v>
      </c>
      <c r="G326" s="149">
        <v>12918</v>
      </c>
      <c r="H326" s="148">
        <v>0</v>
      </c>
      <c r="I326" s="148">
        <v>12918</v>
      </c>
      <c r="J326" s="49">
        <v>0</v>
      </c>
      <c r="K326" s="150">
        <v>0</v>
      </c>
      <c r="L326" s="151">
        <v>0</v>
      </c>
    </row>
    <row r="327" spans="1:12" ht="16.5" customHeight="1" x14ac:dyDescent="0.25">
      <c r="A327" s="133" t="s">
        <v>307</v>
      </c>
      <c r="B327" s="146">
        <f t="shared" si="4"/>
        <v>474818</v>
      </c>
      <c r="C327" s="147">
        <v>0</v>
      </c>
      <c r="D327" s="148">
        <v>0</v>
      </c>
      <c r="E327" s="148">
        <v>0</v>
      </c>
      <c r="F327" s="148">
        <v>471626</v>
      </c>
      <c r="G327" s="149">
        <v>3192</v>
      </c>
      <c r="H327" s="148">
        <v>3192</v>
      </c>
      <c r="I327" s="148">
        <v>0</v>
      </c>
      <c r="J327" s="49">
        <v>0</v>
      </c>
      <c r="K327" s="150">
        <v>0</v>
      </c>
      <c r="L327" s="151">
        <v>0</v>
      </c>
    </row>
    <row r="328" spans="1:12" ht="16.5" customHeight="1" x14ac:dyDescent="0.25">
      <c r="A328" s="133" t="s">
        <v>308</v>
      </c>
      <c r="B328" s="146">
        <f>+C328+F328+G328+L328</f>
        <v>4837413</v>
      </c>
      <c r="C328" s="147">
        <v>3364523</v>
      </c>
      <c r="D328" s="148">
        <v>3364523</v>
      </c>
      <c r="E328" s="148">
        <v>0</v>
      </c>
      <c r="F328" s="148">
        <v>620393</v>
      </c>
      <c r="G328" s="149">
        <v>647756</v>
      </c>
      <c r="H328" s="148">
        <v>8610</v>
      </c>
      <c r="I328" s="148">
        <v>379814</v>
      </c>
      <c r="J328" s="49">
        <v>202871</v>
      </c>
      <c r="K328" s="150">
        <v>56461</v>
      </c>
      <c r="L328" s="151">
        <v>204741</v>
      </c>
    </row>
    <row r="329" spans="1:12" ht="16.5" customHeight="1" x14ac:dyDescent="0.25">
      <c r="A329" s="133"/>
      <c r="B329" s="121">
        <f>SUM(B324:B328)</f>
        <v>6222375</v>
      </c>
      <c r="C329" s="121">
        <v>3672316</v>
      </c>
      <c r="D329" s="121">
        <v>3366009</v>
      </c>
      <c r="E329" s="121">
        <v>306307</v>
      </c>
      <c r="F329" s="121">
        <v>1660624</v>
      </c>
      <c r="G329" s="121">
        <v>679931</v>
      </c>
      <c r="H329" s="121">
        <v>17161</v>
      </c>
      <c r="I329" s="121">
        <v>396612</v>
      </c>
      <c r="J329" s="121">
        <v>209697</v>
      </c>
      <c r="K329" s="121">
        <v>56461</v>
      </c>
      <c r="L329" s="121">
        <v>209504</v>
      </c>
    </row>
    <row r="330" spans="1:12" ht="16.5" customHeight="1" x14ac:dyDescent="0.25">
      <c r="A330" s="133"/>
      <c r="B330" s="157"/>
      <c r="C330" s="158"/>
      <c r="D330" s="121"/>
      <c r="E330" s="121"/>
      <c r="F330" s="159"/>
      <c r="G330" s="158"/>
      <c r="H330" s="121"/>
      <c r="I330" s="121"/>
      <c r="J330" s="121"/>
      <c r="K330" s="121"/>
      <c r="L330" s="159"/>
    </row>
    <row r="331" spans="1:12" ht="16.5" customHeight="1" thickBot="1" x14ac:dyDescent="0.35">
      <c r="A331" s="160" t="s">
        <v>309</v>
      </c>
      <c r="B331" s="122">
        <f>B26+B41+B55+B67+B80+B92+B98+B108+B117+B128+B138+B151+B165+B173+B186+B206+B215+B225+B234+B240+B252+B253+B277+B290+B297+B310+B322+B329</f>
        <v>377682063</v>
      </c>
      <c r="C331" s="161">
        <v>161000000</v>
      </c>
      <c r="D331" s="161">
        <v>146886852</v>
      </c>
      <c r="E331" s="161">
        <v>14113148</v>
      </c>
      <c r="F331" s="161">
        <v>62682063</v>
      </c>
      <c r="G331" s="122">
        <v>137000000</v>
      </c>
      <c r="H331" s="122">
        <v>1224001</v>
      </c>
      <c r="I331" s="122">
        <v>33971204</v>
      </c>
      <c r="J331" s="122">
        <v>50977423</v>
      </c>
      <c r="K331" s="122">
        <v>50827372</v>
      </c>
      <c r="L331" s="161">
        <v>17000000</v>
      </c>
    </row>
    <row r="332" spans="1:12" ht="16.5" customHeight="1" x14ac:dyDescent="0.25">
      <c r="B332" s="162"/>
      <c r="C332" s="163"/>
      <c r="D332"/>
      <c r="E332"/>
      <c r="F332" s="164"/>
      <c r="G332" s="163"/>
      <c r="H332" s="165"/>
      <c r="I332" s="165"/>
      <c r="J332" s="165"/>
      <c r="K332" s="165"/>
      <c r="L332" s="164"/>
    </row>
    <row r="333" spans="1:12" ht="16.5" customHeight="1" x14ac:dyDescent="0.25">
      <c r="B333" s="162"/>
      <c r="C333" s="166"/>
      <c r="D333" s="22"/>
      <c r="E333" s="22"/>
      <c r="F333" s="167"/>
      <c r="G333" s="163"/>
      <c r="H333" s="168"/>
      <c r="I333" s="168"/>
      <c r="J333" s="168"/>
      <c r="K333" s="168"/>
      <c r="L333" s="164"/>
    </row>
    <row r="334" spans="1:12" ht="16.5" customHeight="1" x14ac:dyDescent="0.25">
      <c r="B334" s="162"/>
      <c r="C334" s="169"/>
      <c r="D334" s="21"/>
      <c r="E334" s="22"/>
      <c r="F334" s="170"/>
      <c r="G334" s="163"/>
      <c r="H334" s="168"/>
      <c r="I334" s="168"/>
      <c r="J334" s="168"/>
      <c r="K334" s="168"/>
      <c r="L334" s="164"/>
    </row>
    <row r="335" spans="1:12" ht="16.5" customHeight="1" x14ac:dyDescent="0.25">
      <c r="C335" s="169"/>
      <c r="D335" s="22"/>
      <c r="E335" s="22"/>
      <c r="F335" s="170"/>
      <c r="G335" s="163"/>
      <c r="H335" s="168"/>
      <c r="I335" s="168"/>
      <c r="J335" s="168"/>
      <c r="K335" s="168"/>
    </row>
    <row r="336" spans="1:12" ht="16.5" customHeight="1" thickBot="1" x14ac:dyDescent="0.3">
      <c r="B336" s="162"/>
      <c r="C336" s="169"/>
      <c r="D336" s="22"/>
      <c r="E336" s="22"/>
      <c r="F336" s="170"/>
      <c r="G336" s="173"/>
    </row>
    <row r="337" spans="1:12" s="20" customFormat="1" ht="19.5" customHeight="1" x14ac:dyDescent="0.3">
      <c r="B337" s="174"/>
      <c r="C337" s="175"/>
      <c r="D337" s="28"/>
      <c r="E337" s="176"/>
      <c r="F337" s="177"/>
      <c r="G337" s="178"/>
      <c r="L337" s="172"/>
    </row>
    <row r="338" spans="1:12" s="20" customFormat="1" ht="18.75" customHeight="1" x14ac:dyDescent="0.3">
      <c r="B338" s="174"/>
      <c r="C338" s="179"/>
      <c r="D338" s="28"/>
      <c r="F338" s="172"/>
      <c r="G338" s="179"/>
      <c r="I338" s="180"/>
      <c r="L338" s="181"/>
    </row>
    <row r="339" spans="1:12" s="20" customFormat="1" ht="18.75" x14ac:dyDescent="0.3">
      <c r="A339" s="32"/>
      <c r="B339" s="182"/>
      <c r="C339" s="183"/>
      <c r="D339" s="31"/>
      <c r="E339" s="31"/>
      <c r="F339" s="184"/>
      <c r="G339" s="185"/>
      <c r="L339" s="172"/>
    </row>
    <row r="340" spans="1:12" s="20" customFormat="1" ht="18.75" x14ac:dyDescent="0.3">
      <c r="A340" s="32"/>
      <c r="B340" s="186"/>
      <c r="C340" s="183"/>
      <c r="D340" s="31"/>
      <c r="E340" s="31"/>
      <c r="F340" s="184"/>
      <c r="G340" s="185"/>
      <c r="L340" s="172"/>
    </row>
    <row r="341" spans="1:12" s="36" customFormat="1" ht="33.75" customHeight="1" x14ac:dyDescent="0.3">
      <c r="A341" s="32"/>
      <c r="B341" s="187"/>
      <c r="C341" s="188"/>
      <c r="F341" s="189"/>
      <c r="G341" s="190"/>
      <c r="L341" s="189"/>
    </row>
    <row r="342" spans="1:12" s="36" customFormat="1" ht="33.75" customHeight="1" x14ac:dyDescent="0.3">
      <c r="A342" s="32"/>
      <c r="B342" s="187"/>
      <c r="C342" s="188"/>
      <c r="F342" s="189"/>
      <c r="G342" s="190"/>
      <c r="L342" s="189"/>
    </row>
    <row r="343" spans="1:12" s="36" customFormat="1" ht="86.1" customHeight="1" x14ac:dyDescent="0.3">
      <c r="A343" s="32"/>
      <c r="B343" s="187"/>
      <c r="C343" s="188"/>
      <c r="F343" s="189"/>
      <c r="G343" s="190"/>
      <c r="L343" s="189"/>
    </row>
    <row r="344" spans="1:12" s="36" customFormat="1" ht="33.75" customHeight="1" x14ac:dyDescent="0.3">
      <c r="A344" s="32"/>
      <c r="B344" s="187"/>
      <c r="C344" s="188"/>
      <c r="F344" s="189"/>
      <c r="G344" s="190"/>
      <c r="L344" s="189"/>
    </row>
    <row r="345" spans="1:12" s="36" customFormat="1" ht="33.75" customHeight="1" x14ac:dyDescent="0.3">
      <c r="A345" s="32"/>
      <c r="B345" s="187"/>
      <c r="C345" s="188"/>
      <c r="F345" s="189"/>
      <c r="G345" s="190"/>
      <c r="L345" s="189"/>
    </row>
    <row r="346" spans="1:12" s="36" customFormat="1" ht="49.9" customHeight="1" x14ac:dyDescent="0.3">
      <c r="A346" s="32"/>
      <c r="B346" s="187"/>
      <c r="C346" s="188"/>
      <c r="F346" s="189"/>
      <c r="G346" s="190"/>
      <c r="L346" s="189"/>
    </row>
    <row r="347" spans="1:12" s="36" customFormat="1" ht="69" customHeight="1" x14ac:dyDescent="0.3">
      <c r="A347" s="32"/>
      <c r="B347" s="187"/>
      <c r="C347" s="188"/>
      <c r="F347" s="189"/>
      <c r="G347" s="190"/>
      <c r="L347" s="189"/>
    </row>
    <row r="348" spans="1:12" s="20" customFormat="1" ht="18.75" x14ac:dyDescent="0.3">
      <c r="A348" s="32"/>
      <c r="B348" s="186"/>
      <c r="C348" s="183"/>
      <c r="D348" s="33"/>
      <c r="E348" s="38"/>
      <c r="F348" s="191"/>
      <c r="G348" s="175"/>
      <c r="L348" s="172"/>
    </row>
    <row r="349" spans="1:12" s="20" customFormat="1" ht="18.75" x14ac:dyDescent="0.3">
      <c r="A349" s="32"/>
      <c r="B349" s="186"/>
      <c r="C349" s="192"/>
      <c r="D349" s="33"/>
      <c r="E349" s="38"/>
      <c r="F349" s="191"/>
      <c r="G349" s="175"/>
      <c r="L349" s="172"/>
    </row>
    <row r="350" spans="1:12" s="20" customFormat="1" ht="18.75" x14ac:dyDescent="0.3">
      <c r="A350" s="32"/>
      <c r="B350" s="186"/>
      <c r="C350" s="183"/>
      <c r="D350" s="31"/>
      <c r="E350" s="31"/>
      <c r="F350" s="184"/>
      <c r="G350" s="175"/>
      <c r="L350" s="172"/>
    </row>
    <row r="351" spans="1:12" ht="18.75" x14ac:dyDescent="0.3">
      <c r="A351" s="32"/>
      <c r="B351" s="186"/>
      <c r="C351" s="183"/>
      <c r="D351" s="31"/>
      <c r="E351" s="40"/>
      <c r="F351" s="184"/>
      <c r="H351"/>
      <c r="I351"/>
      <c r="J351"/>
      <c r="K351"/>
    </row>
    <row r="352" spans="1:12" ht="18.75" x14ac:dyDescent="0.3">
      <c r="A352" s="32"/>
      <c r="B352" s="186"/>
      <c r="C352" s="183"/>
      <c r="D352" s="31"/>
      <c r="E352" s="40"/>
      <c r="F352" s="184"/>
      <c r="H352"/>
      <c r="I352"/>
      <c r="J352"/>
      <c r="K352"/>
    </row>
    <row r="353" spans="1:13" s="44" customFormat="1" ht="16.5" customHeight="1" x14ac:dyDescent="0.25">
      <c r="A353" s="42"/>
      <c r="B353" s="193"/>
      <c r="C353" s="194"/>
      <c r="D353" s="43"/>
      <c r="E353" s="43"/>
      <c r="F353" s="195"/>
      <c r="G353" s="196"/>
      <c r="L353" s="197"/>
    </row>
    <row r="354" spans="1:13" s="44" customFormat="1" ht="16.5" customHeight="1" x14ac:dyDescent="0.25">
      <c r="A354" s="42"/>
      <c r="B354" s="193"/>
      <c r="C354" s="194"/>
      <c r="D354" s="43"/>
      <c r="E354" s="43"/>
      <c r="F354" s="195"/>
      <c r="G354" s="196"/>
      <c r="L354" s="197"/>
    </row>
    <row r="355" spans="1:13" ht="16.5" customHeight="1" x14ac:dyDescent="0.25">
      <c r="C355" s="169"/>
      <c r="D355" s="22"/>
      <c r="E355" s="22"/>
      <c r="F355" s="170"/>
    </row>
    <row r="356" spans="1:13" ht="16.5" customHeight="1" x14ac:dyDescent="0.25">
      <c r="C356" s="169"/>
      <c r="D356" s="22"/>
      <c r="E356" s="22"/>
      <c r="F356" s="170"/>
    </row>
    <row r="357" spans="1:13" ht="16.5" customHeight="1" x14ac:dyDescent="0.25">
      <c r="C357" s="169"/>
      <c r="D357" s="22"/>
      <c r="E357" s="22"/>
      <c r="F357" s="170"/>
    </row>
    <row r="358" spans="1:13" ht="16.5" customHeight="1" x14ac:dyDescent="0.25">
      <c r="C358" s="169"/>
      <c r="D358" s="22"/>
      <c r="E358" s="22"/>
      <c r="F358" s="170"/>
    </row>
    <row r="359" spans="1:13" ht="16.5" customHeight="1" x14ac:dyDescent="0.25">
      <c r="C359" s="169"/>
      <c r="D359" s="22"/>
      <c r="E359" s="22"/>
      <c r="F359" s="170"/>
    </row>
    <row r="360" spans="1:13" ht="16.5" customHeight="1" x14ac:dyDescent="0.25">
      <c r="C360" s="169"/>
      <c r="D360" s="22"/>
      <c r="E360" s="22"/>
      <c r="F360" s="170"/>
    </row>
    <row r="361" spans="1:13" ht="16.5" customHeight="1" x14ac:dyDescent="0.25">
      <c r="C361" s="169"/>
      <c r="D361" s="22"/>
      <c r="E361" s="22"/>
      <c r="F361" s="170"/>
    </row>
    <row r="362" spans="1:13" ht="16.5" customHeight="1" x14ac:dyDescent="0.25">
      <c r="C362" s="169"/>
      <c r="D362" s="22"/>
      <c r="E362" s="22"/>
      <c r="F362" s="170"/>
    </row>
    <row r="363" spans="1:13" ht="16.5" customHeight="1" x14ac:dyDescent="0.25">
      <c r="C363" s="169"/>
      <c r="D363" s="22"/>
      <c r="E363" s="22"/>
      <c r="F363" s="170"/>
    </row>
    <row r="364" spans="1:13" ht="16.5" customHeight="1" x14ac:dyDescent="0.25">
      <c r="C364" s="169"/>
      <c r="D364" s="22"/>
      <c r="E364" s="22"/>
      <c r="F364" s="170"/>
    </row>
    <row r="365" spans="1:13" ht="16.5" customHeight="1" x14ac:dyDescent="0.25">
      <c r="C365" s="169"/>
      <c r="D365" s="22"/>
      <c r="E365" s="22"/>
      <c r="F365" s="170"/>
    </row>
    <row r="366" spans="1:13" ht="16.5" customHeight="1" x14ac:dyDescent="0.25">
      <c r="C366" s="169"/>
      <c r="D366" s="22"/>
      <c r="E366" s="22"/>
      <c r="F366" s="170"/>
    </row>
    <row r="367" spans="1:13" s="198" customFormat="1" ht="16.5" customHeight="1" x14ac:dyDescent="0.25">
      <c r="A367"/>
      <c r="B367" s="171"/>
      <c r="C367" s="169"/>
      <c r="D367" s="22"/>
      <c r="E367" s="22"/>
      <c r="F367" s="170"/>
      <c r="G367" s="175"/>
      <c r="H367" s="20"/>
      <c r="I367" s="20"/>
      <c r="J367" s="20"/>
      <c r="K367" s="20"/>
      <c r="L367" s="172"/>
      <c r="M367"/>
    </row>
    <row r="368" spans="1:13" s="198" customFormat="1" ht="16.5" customHeight="1" x14ac:dyDescent="0.25">
      <c r="A368"/>
      <c r="B368" s="171"/>
      <c r="C368" s="169"/>
      <c r="D368" s="22"/>
      <c r="E368" s="22"/>
      <c r="F368" s="170"/>
      <c r="G368" s="175"/>
      <c r="H368" s="20"/>
      <c r="I368" s="20"/>
      <c r="J368" s="20"/>
      <c r="K368" s="20"/>
      <c r="L368" s="172"/>
      <c r="M368"/>
    </row>
    <row r="369" spans="1:13" s="198" customFormat="1" ht="16.5" customHeight="1" x14ac:dyDescent="0.25">
      <c r="A369"/>
      <c r="B369" s="171"/>
      <c r="C369" s="169"/>
      <c r="D369" s="22"/>
      <c r="E369" s="22"/>
      <c r="F369" s="170"/>
      <c r="G369" s="175"/>
      <c r="H369"/>
      <c r="I369"/>
      <c r="J369"/>
      <c r="K369"/>
      <c r="L369" s="172"/>
      <c r="M369"/>
    </row>
    <row r="370" spans="1:13" s="198" customFormat="1" ht="16.5" customHeight="1" x14ac:dyDescent="0.25">
      <c r="A370"/>
      <c r="B370" s="171"/>
      <c r="C370" s="169"/>
      <c r="D370" s="22"/>
      <c r="E370" s="22"/>
      <c r="F370" s="170"/>
      <c r="G370" s="175"/>
      <c r="H370"/>
      <c r="I370"/>
      <c r="J370"/>
      <c r="K370"/>
      <c r="L370" s="172"/>
      <c r="M370"/>
    </row>
    <row r="371" spans="1:13" s="198" customFormat="1" ht="16.5" customHeight="1" x14ac:dyDescent="0.25">
      <c r="A371"/>
      <c r="B371" s="171"/>
      <c r="C371" s="169"/>
      <c r="D371" s="22"/>
      <c r="E371" s="22"/>
      <c r="F371" s="170"/>
      <c r="G371" s="175"/>
      <c r="H371"/>
      <c r="I371"/>
      <c r="J371"/>
      <c r="K371"/>
      <c r="L371" s="172"/>
      <c r="M371"/>
    </row>
    <row r="372" spans="1:13" s="198" customFormat="1" ht="16.5" customHeight="1" x14ac:dyDescent="0.25">
      <c r="A372"/>
      <c r="B372" s="171"/>
      <c r="C372" s="169"/>
      <c r="D372" s="22"/>
      <c r="E372" s="22"/>
      <c r="F372" s="170"/>
      <c r="G372" s="175"/>
      <c r="H372"/>
      <c r="I372"/>
      <c r="J372"/>
      <c r="K372"/>
      <c r="L372" s="172"/>
      <c r="M372"/>
    </row>
    <row r="373" spans="1:13" s="198" customFormat="1" ht="16.5" customHeight="1" x14ac:dyDescent="0.25">
      <c r="A373"/>
      <c r="B373" s="171"/>
      <c r="C373" s="169"/>
      <c r="D373" s="22"/>
      <c r="E373" s="22"/>
      <c r="F373" s="170"/>
      <c r="G373" s="175"/>
      <c r="H373"/>
      <c r="I373"/>
      <c r="J373"/>
      <c r="K373"/>
      <c r="L373" s="172"/>
      <c r="M373"/>
    </row>
  </sheetData>
  <mergeCells count="20">
    <mergeCell ref="A1:L1"/>
    <mergeCell ref="A2:L2"/>
    <mergeCell ref="A3:L3"/>
    <mergeCell ref="A5:A9"/>
    <mergeCell ref="B5:B8"/>
    <mergeCell ref="C5:L5"/>
    <mergeCell ref="C6:E6"/>
    <mergeCell ref="F6:L6"/>
    <mergeCell ref="C7:C9"/>
    <mergeCell ref="D7:E7"/>
    <mergeCell ref="F7:F9"/>
    <mergeCell ref="G7:G9"/>
    <mergeCell ref="H7:K7"/>
    <mergeCell ref="L7:L9"/>
    <mergeCell ref="D8:D9"/>
    <mergeCell ref="E8:E9"/>
    <mergeCell ref="H8:H9"/>
    <mergeCell ref="I8:I9"/>
    <mergeCell ref="J8:J9"/>
    <mergeCell ref="K8:K9"/>
  </mergeCells>
  <pageMargins left="0.7" right="0.7" top="0.75" bottom="0.75" header="0.3" footer="0.3"/>
  <pageSetup paperSize="9" scale="2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Корекция</vt:lpstr>
      <vt:lpstr>Разшифровка и лимит 4 трим.</vt:lpstr>
      <vt:lpstr>Актуализирано годишно разпредел</vt:lpstr>
      <vt:lpstr>'Актуализирано годишно разпредел'!Print_Area</vt:lpstr>
      <vt:lpstr>Корекция!Print_Area</vt:lpstr>
      <vt:lpstr>'Разшифровка и лимит 4 трим.'!Print_Area</vt:lpstr>
      <vt:lpstr>'Актуализирано годишно разпредел'!Print_Titles</vt:lpstr>
      <vt:lpstr>Корекция!Print_Titles</vt:lpstr>
      <vt:lpstr>'Разшифровка и лимит 4 трим.'!Print_Titles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2023-12-21T09:30:01Z</dcterms:modified>
</cp:coreProperties>
</file>