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120" yWindow="120" windowWidth="11760" windowHeight="10290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'Pol+Pr'!$B$9</definedName>
    <definedName name="_xlnm.Print_Area" localSheetId="0">'Pol+Pr'!$A$1:$H$27</definedName>
    <definedName name="_xlnm.Print_Area" localSheetId="1">Pr!$A$1:$G$217</definedName>
  </definedNames>
  <calcPr calcId="162913"/>
</workbook>
</file>

<file path=xl/calcChain.xml><?xml version="1.0" encoding="utf-8"?>
<calcChain xmlns="http://schemas.openxmlformats.org/spreadsheetml/2006/main">
  <c r="G98" i="2" l="1"/>
  <c r="F98" i="2"/>
  <c r="E98" i="2"/>
  <c r="D98" i="2"/>
  <c r="C98" i="2"/>
  <c r="B98" i="2"/>
  <c r="C122" i="2" l="1"/>
  <c r="D122" i="2"/>
  <c r="E122" i="2"/>
  <c r="F122" i="2"/>
  <c r="G122" i="2"/>
  <c r="B122" i="2"/>
  <c r="G160" i="2" l="1"/>
  <c r="C160" i="2"/>
  <c r="F160" i="2"/>
  <c r="D160" i="2"/>
  <c r="B160" i="2"/>
  <c r="E160" i="2"/>
  <c r="F159" i="2" l="1"/>
  <c r="B159" i="2"/>
  <c r="E159" i="2"/>
  <c r="D159" i="2"/>
  <c r="C159" i="2"/>
  <c r="G159" i="2"/>
  <c r="G167" i="2" l="1"/>
  <c r="F167" i="2"/>
  <c r="E167" i="2"/>
  <c r="C167" i="2"/>
  <c r="B167" i="2"/>
  <c r="D167" i="2"/>
  <c r="C204" i="2" l="1"/>
  <c r="F204" i="2"/>
  <c r="D204" i="2"/>
  <c r="E204" i="2"/>
  <c r="B204" i="2"/>
  <c r="G204" i="2"/>
  <c r="B77" i="2" l="1"/>
  <c r="C77" i="2"/>
  <c r="D77" i="2"/>
  <c r="E77" i="2"/>
  <c r="F77" i="2"/>
  <c r="G77" i="2"/>
  <c r="B78" i="2"/>
  <c r="C78" i="2"/>
  <c r="D78" i="2"/>
  <c r="E78" i="2"/>
  <c r="F78" i="2"/>
  <c r="G78" i="2"/>
  <c r="G213" i="2" l="1"/>
  <c r="B213" i="2"/>
  <c r="D213" i="2"/>
  <c r="E212" i="2"/>
  <c r="F213" i="2"/>
  <c r="D212" i="2"/>
  <c r="E213" i="2"/>
  <c r="G212" i="2"/>
  <c r="C212" i="2"/>
  <c r="C213" i="2"/>
  <c r="F212" i="2"/>
  <c r="B212" i="2"/>
  <c r="B76" i="2" l="1"/>
  <c r="C76" i="2"/>
  <c r="D76" i="2"/>
  <c r="E76" i="2"/>
  <c r="F76" i="2"/>
  <c r="G76" i="2"/>
  <c r="G211" i="2" l="1"/>
  <c r="E211" i="2"/>
  <c r="F211" i="2"/>
  <c r="C211" i="2"/>
  <c r="D211" i="2"/>
  <c r="B211" i="2"/>
  <c r="D209" i="2" l="1"/>
  <c r="C209" i="2"/>
  <c r="B209" i="2"/>
  <c r="G210" i="2"/>
  <c r="G208" i="2"/>
  <c r="F210" i="2"/>
  <c r="F208" i="2"/>
  <c r="E209" i="2"/>
  <c r="E210" i="2"/>
  <c r="D210" i="2"/>
  <c r="D208" i="2"/>
  <c r="C210" i="2"/>
  <c r="C208" i="2"/>
  <c r="B210" i="2"/>
  <c r="B208" i="2"/>
  <c r="E208" i="2"/>
  <c r="G209" i="2"/>
  <c r="F209" i="2"/>
  <c r="G70" i="2" l="1"/>
  <c r="G202" i="2"/>
  <c r="D70" i="2"/>
  <c r="D202" i="2"/>
  <c r="F70" i="2"/>
  <c r="F202" i="2"/>
  <c r="E202" i="2"/>
  <c r="E70" i="2"/>
  <c r="C70" i="2" l="1"/>
  <c r="C202" i="2"/>
  <c r="C66" i="2" l="1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B67" i="2"/>
  <c r="B68" i="2"/>
  <c r="B63" i="2" l="1"/>
  <c r="C63" i="2"/>
  <c r="D63" i="2"/>
  <c r="E63" i="2"/>
  <c r="F63" i="2"/>
  <c r="G63" i="2"/>
  <c r="B64" i="2"/>
  <c r="C64" i="2"/>
  <c r="D64" i="2"/>
  <c r="E64" i="2"/>
  <c r="F64" i="2"/>
  <c r="G64" i="2"/>
  <c r="C39" i="2" l="1"/>
  <c r="D39" i="2"/>
  <c r="E39" i="2"/>
  <c r="F39" i="2"/>
  <c r="C40" i="2"/>
  <c r="D40" i="2"/>
  <c r="E40" i="2"/>
  <c r="F40" i="2"/>
  <c r="C38" i="2"/>
  <c r="D38" i="2"/>
  <c r="E38" i="2"/>
  <c r="F38" i="2"/>
  <c r="G38" i="2"/>
  <c r="D37" i="2" l="1"/>
  <c r="C37" i="2"/>
  <c r="F37" i="2"/>
  <c r="E37" i="2"/>
  <c r="E32" i="2" l="1"/>
  <c r="C32" i="2"/>
  <c r="G32" i="2"/>
  <c r="D32" i="2"/>
  <c r="F32" i="2"/>
  <c r="F192" i="2" l="1"/>
  <c r="C192" i="2"/>
  <c r="E192" i="2"/>
  <c r="G192" i="2"/>
  <c r="D192" i="2"/>
  <c r="B40" i="2"/>
  <c r="G40" i="2"/>
  <c r="C183" i="2" l="1"/>
  <c r="C109" i="2"/>
  <c r="D183" i="2"/>
  <c r="F109" i="2"/>
  <c r="E183" i="2"/>
  <c r="E109" i="2"/>
  <c r="D109" i="2"/>
  <c r="F183" i="2"/>
  <c r="G183" i="2"/>
  <c r="G109" i="2"/>
  <c r="C97" i="2"/>
  <c r="D97" i="2"/>
  <c r="E97" i="2"/>
  <c r="F97" i="2"/>
  <c r="G97" i="2"/>
  <c r="B97" i="2"/>
  <c r="B95" i="2" l="1"/>
  <c r="C95" i="2"/>
  <c r="E95" i="2"/>
  <c r="B123" i="2"/>
  <c r="C123" i="2"/>
  <c r="F95" i="2"/>
  <c r="D95" i="2"/>
  <c r="G123" i="2"/>
  <c r="F123" i="2"/>
  <c r="E123" i="2"/>
  <c r="G95" i="2"/>
  <c r="D123" i="2"/>
  <c r="C62" i="2"/>
  <c r="D62" i="2"/>
  <c r="E62" i="2"/>
  <c r="F62" i="2"/>
  <c r="G62" i="2"/>
  <c r="C65" i="2"/>
  <c r="D65" i="2"/>
  <c r="E65" i="2"/>
  <c r="F65" i="2"/>
  <c r="G65" i="2"/>
  <c r="B65" i="2"/>
  <c r="B66" i="2"/>
  <c r="B62" i="2"/>
  <c r="G39" i="2"/>
  <c r="B39" i="2"/>
  <c r="B38" i="2"/>
  <c r="G20" i="2"/>
  <c r="F20" i="2"/>
  <c r="E20" i="2"/>
  <c r="D20" i="2"/>
  <c r="C20" i="2"/>
  <c r="B20" i="2"/>
  <c r="G16" i="2"/>
  <c r="F16" i="2"/>
  <c r="E16" i="2"/>
  <c r="D16" i="2"/>
  <c r="C16" i="2"/>
  <c r="B16" i="2"/>
  <c r="G200" i="2" l="1"/>
  <c r="D42" i="2"/>
  <c r="D201" i="2"/>
  <c r="F203" i="2"/>
  <c r="F140" i="2"/>
  <c r="D207" i="2"/>
  <c r="C120" i="2"/>
  <c r="F200" i="2"/>
  <c r="E42" i="2"/>
  <c r="E201" i="2"/>
  <c r="G61" i="2"/>
  <c r="E140" i="2"/>
  <c r="E203" i="2"/>
  <c r="C207" i="2"/>
  <c r="C162" i="2"/>
  <c r="C205" i="2"/>
  <c r="C9" i="2"/>
  <c r="C18" i="2"/>
  <c r="C199" i="2"/>
  <c r="F201" i="2"/>
  <c r="F42" i="2"/>
  <c r="F61" i="2"/>
  <c r="D203" i="2"/>
  <c r="D140" i="2"/>
  <c r="G206" i="2"/>
  <c r="B120" i="2"/>
  <c r="B199" i="2"/>
  <c r="B18" i="2"/>
  <c r="D199" i="2"/>
  <c r="D18" i="2"/>
  <c r="G42" i="2"/>
  <c r="G201" i="2"/>
  <c r="E61" i="2"/>
  <c r="C140" i="2"/>
  <c r="C203" i="2"/>
  <c r="F206" i="2"/>
  <c r="E18" i="2"/>
  <c r="E199" i="2"/>
  <c r="B37" i="2"/>
  <c r="D61" i="2"/>
  <c r="E206" i="2"/>
  <c r="G120" i="2"/>
  <c r="B192" i="2"/>
  <c r="D206" i="2"/>
  <c r="E120" i="2"/>
  <c r="G9" i="2"/>
  <c r="B61" i="2"/>
  <c r="G18" i="2"/>
  <c r="G199" i="2"/>
  <c r="G37" i="2"/>
  <c r="B202" i="2"/>
  <c r="B70" i="2"/>
  <c r="B205" i="2"/>
  <c r="B162" i="2"/>
  <c r="C206" i="2"/>
  <c r="C201" i="2"/>
  <c r="C42" i="2"/>
  <c r="E207" i="2"/>
  <c r="F18" i="2"/>
  <c r="F199" i="2"/>
  <c r="D9" i="2"/>
  <c r="B200" i="2"/>
  <c r="B207" i="2"/>
  <c r="G162" i="2"/>
  <c r="G205" i="2"/>
  <c r="C200" i="2"/>
  <c r="B206" i="2"/>
  <c r="F205" i="2"/>
  <c r="F162" i="2"/>
  <c r="D120" i="2"/>
  <c r="F120" i="2"/>
  <c r="G140" i="2"/>
  <c r="G203" i="2"/>
  <c r="F9" i="2"/>
  <c r="C61" i="2"/>
  <c r="E9" i="2"/>
  <c r="D200" i="2"/>
  <c r="G207" i="2"/>
  <c r="E205" i="2"/>
  <c r="E162" i="2"/>
  <c r="E200" i="2"/>
  <c r="B201" i="2"/>
  <c r="B42" i="2"/>
  <c r="B203" i="2"/>
  <c r="B140" i="2"/>
  <c r="F207" i="2"/>
  <c r="E180" i="2" l="1"/>
  <c r="B181" i="2"/>
  <c r="D181" i="2"/>
  <c r="C56" i="2"/>
  <c r="C180" i="2"/>
  <c r="F180" i="2"/>
  <c r="E197" i="2"/>
  <c r="F89" i="2"/>
  <c r="G47" i="2"/>
  <c r="E89" i="2"/>
  <c r="E217" i="2"/>
  <c r="B197" i="2"/>
  <c r="C197" i="2"/>
  <c r="C125" i="2"/>
  <c r="D125" i="2"/>
  <c r="D134" i="2"/>
  <c r="E134" i="2"/>
  <c r="B32" i="2"/>
  <c r="G56" i="2"/>
  <c r="B134" i="2"/>
  <c r="F56" i="2"/>
  <c r="D205" i="2"/>
  <c r="D162" i="2"/>
  <c r="C47" i="2"/>
  <c r="G181" i="2"/>
  <c r="B56" i="2"/>
  <c r="F23" i="2"/>
  <c r="C134" i="2"/>
  <c r="D217" i="2"/>
  <c r="G182" i="2"/>
  <c r="D180" i="2"/>
  <c r="E125" i="2"/>
  <c r="G134" i="2"/>
  <c r="E181" i="2"/>
  <c r="B217" i="2"/>
  <c r="B109" i="2"/>
  <c r="D47" i="2"/>
  <c r="E182" i="2"/>
  <c r="D56" i="2"/>
  <c r="C80" i="2"/>
  <c r="D154" i="2"/>
  <c r="E154" i="2"/>
  <c r="F154" i="2"/>
  <c r="D23" i="2"/>
  <c r="F217" i="2"/>
  <c r="B183" i="2"/>
  <c r="C154" i="2"/>
  <c r="C23" i="2"/>
  <c r="E47" i="2"/>
  <c r="B154" i="2"/>
  <c r="F182" i="2"/>
  <c r="D89" i="2"/>
  <c r="F134" i="2"/>
  <c r="G180" i="2"/>
  <c r="C181" i="2"/>
  <c r="E56" i="2"/>
  <c r="F181" i="2"/>
  <c r="G89" i="2"/>
  <c r="F47" i="2"/>
  <c r="C182" i="2"/>
  <c r="B182" i="2"/>
  <c r="G154" i="2"/>
  <c r="E23" i="2"/>
  <c r="D182" i="2"/>
  <c r="G217" i="2"/>
  <c r="G23" i="2"/>
  <c r="B89" i="2"/>
  <c r="F197" i="2"/>
  <c r="C89" i="2"/>
  <c r="G125" i="2"/>
  <c r="C217" i="2"/>
  <c r="F125" i="2"/>
  <c r="G197" i="2"/>
  <c r="E178" i="2" l="1"/>
  <c r="D197" i="2"/>
  <c r="B169" i="2"/>
  <c r="E80" i="2"/>
  <c r="E13" i="1"/>
  <c r="D17" i="1"/>
  <c r="B47" i="2"/>
  <c r="H14" i="1"/>
  <c r="B100" i="2"/>
  <c r="G169" i="2"/>
  <c r="G178" i="2"/>
  <c r="F169" i="2"/>
  <c r="C145" i="2"/>
  <c r="D14" i="1"/>
  <c r="B145" i="2"/>
  <c r="E145" i="2"/>
  <c r="F145" i="2"/>
  <c r="D13" i="1"/>
  <c r="F100" i="2"/>
  <c r="G80" i="2"/>
  <c r="D145" i="2"/>
  <c r="C169" i="2"/>
  <c r="D80" i="2"/>
  <c r="E21" i="1"/>
  <c r="H21" i="1"/>
  <c r="H13" i="1"/>
  <c r="G14" i="1"/>
  <c r="D100" i="2"/>
  <c r="G13" i="1"/>
  <c r="D178" i="2"/>
  <c r="E215" i="2"/>
  <c r="E169" i="2"/>
  <c r="G145" i="2"/>
  <c r="F178" i="2"/>
  <c r="F80" i="2"/>
  <c r="C100" i="2"/>
  <c r="G100" i="2"/>
  <c r="E100" i="2"/>
  <c r="F14" i="1"/>
  <c r="B125" i="2"/>
  <c r="F21" i="1"/>
  <c r="B80" i="2"/>
  <c r="C178" i="2"/>
  <c r="F13" i="1"/>
  <c r="G21" i="1"/>
  <c r="D169" i="2"/>
  <c r="E14" i="1"/>
  <c r="D21" i="1"/>
  <c r="E17" i="1" l="1"/>
  <c r="D26" i="1"/>
  <c r="D16" i="1"/>
  <c r="D24" i="1"/>
  <c r="F20" i="1"/>
  <c r="G17" i="1"/>
  <c r="H12" i="1"/>
  <c r="D12" i="1"/>
  <c r="E12" i="1"/>
  <c r="F26" i="1"/>
  <c r="G26" i="1"/>
  <c r="F17" i="1"/>
  <c r="F12" i="1"/>
  <c r="F215" i="2"/>
  <c r="G12" i="1"/>
  <c r="G24" i="1"/>
  <c r="G20" i="1"/>
  <c r="C215" i="2"/>
  <c r="H20" i="1"/>
  <c r="E24" i="1"/>
  <c r="E20" i="1"/>
  <c r="F24" i="1"/>
  <c r="G215" i="2"/>
  <c r="D215" i="2"/>
  <c r="E26" i="1"/>
  <c r="C17" i="1"/>
  <c r="D20" i="1"/>
  <c r="H24" i="1"/>
  <c r="H17" i="1"/>
  <c r="C20" i="1"/>
  <c r="C24" i="1"/>
  <c r="H26" i="1"/>
  <c r="C14" i="1"/>
  <c r="C26" i="1"/>
  <c r="C21" i="1"/>
  <c r="F15" i="2"/>
  <c r="E15" i="2"/>
  <c r="D15" i="2"/>
  <c r="G15" i="2"/>
  <c r="B15" i="2"/>
  <c r="C15" i="2"/>
  <c r="H19" i="1" l="1"/>
  <c r="H23" i="1"/>
  <c r="F23" i="1"/>
  <c r="H16" i="1"/>
  <c r="D19" i="1"/>
  <c r="C23" i="1"/>
  <c r="G19" i="1"/>
  <c r="F16" i="1"/>
  <c r="E19" i="1"/>
  <c r="G16" i="1"/>
  <c r="B9" i="2"/>
  <c r="B180" i="2"/>
  <c r="C16" i="1"/>
  <c r="G23" i="1"/>
  <c r="F19" i="1"/>
  <c r="C19" i="1"/>
  <c r="E23" i="1"/>
  <c r="E16" i="1"/>
  <c r="D23" i="1"/>
  <c r="E14" i="2"/>
  <c r="C14" i="2"/>
  <c r="G14" i="2"/>
  <c r="B14" i="2"/>
  <c r="D14" i="2"/>
  <c r="F14" i="2"/>
  <c r="G27" i="1" l="1"/>
  <c r="D27" i="1"/>
  <c r="H27" i="1"/>
  <c r="B23" i="2"/>
  <c r="F27" i="1"/>
  <c r="B178" i="2"/>
  <c r="E27" i="1"/>
  <c r="C13" i="1" l="1"/>
  <c r="B215" i="2"/>
  <c r="C12" i="1" l="1"/>
  <c r="C27" i="1" l="1"/>
</calcChain>
</file>

<file path=xl/sharedStrings.xml><?xml version="1.0" encoding="utf-8"?>
<sst xmlns="http://schemas.openxmlformats.org/spreadsheetml/2006/main" count="326" uniqueCount="79">
  <si>
    <t>Отчет на разходите по области на политики и бюджетни програми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</si>
  <si>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</si>
  <si>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</si>
  <si>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</si>
  <si>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</si>
  <si>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</si>
  <si>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</si>
  <si>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</si>
  <si>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</si>
  <si>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</si>
  <si>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</si>
  <si>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</si>
  <si>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</si>
  <si>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</si>
  <si>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</si>
  <si>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</si>
  <si>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</si>
  <si>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</si>
  <si>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</si>
  <si>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</si>
  <si>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</si>
  <si>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</si>
  <si>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</si>
  <si>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</si>
  <si>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Политика в областта на управлението на дълга</t>
  </si>
  <si>
    <t>Бюджетна програма "Управление на ликвидността"</t>
  </si>
  <si>
    <t>Бюджетна програма "Администрация"</t>
  </si>
  <si>
    <t xml:space="preserve">    в т.ч.</t>
  </si>
  <si>
    <t>Съдебни и арбитражни производства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</si>
  <si>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</si>
  <si>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</si>
  <si>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</si>
  <si>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</si>
  <si>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II. Администрирани разходни параграфи по бюджета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</si>
  <si>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</si>
  <si>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</si>
  <si>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</si>
  <si>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</si>
  <si>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</si>
  <si>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</si>
  <si>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</si>
  <si>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</si>
  <si>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</si>
  <si>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1000.04.00</t>
  </si>
  <si>
    <t>1000.04.01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</si>
  <si>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</si>
  <si>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</si>
  <si>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</si>
  <si>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</si>
  <si>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</si>
  <si>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</si>
  <si>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1000.04.01 Бюджетна програма „Управление на ликвидността“</t>
  </si>
  <si>
    <t>1000.06.00 Бюджетна програма „Администрация“</t>
  </si>
  <si>
    <t xml:space="preserve">Концесионна дейност по Закона за концесиите </t>
  </si>
  <si>
    <t>Закон</t>
  </si>
  <si>
    <t xml:space="preserve">план 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</si>
  <si>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</si>
  <si>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</si>
  <si>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</si>
  <si>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</si>
  <si>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имоти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</si>
  <si>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</si>
  <si>
    <t xml:space="preserve">Отчет за изпълнението на бюджета с тримесечна информация за разходите по бюджетни програми по бюджета </t>
  </si>
  <si>
    <t xml:space="preserve">Наименование на областта на политика /бюджетната програма </t>
  </si>
  <si>
    <t xml:space="preserve">Кампания "Данъчно-осигурителни рискове"                                                      </t>
  </si>
  <si>
    <t>Провеждане на съвместна кампания на НАП, НОИ и партньори "Заплата в плик"</t>
  </si>
  <si>
    <t>Кампания "Новорегистрирани фирми"</t>
  </si>
  <si>
    <t>Компенсиране на физическите лица, крайни потребители на моторни горива</t>
  </si>
  <si>
    <t xml:space="preserve">Провеждане на техническата подготовка за членството на България в еврозоната
</t>
  </si>
  <si>
    <t xml:space="preserve">Финансиране на фискални антиинфлационни мерки </t>
  </si>
  <si>
    <t>Предоставяне на помощ на разселени лица от Украйна с предоставена временна закрила в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</si>
  <si>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</si>
  <si>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 xml:space="preserve"> 2024 г.</t>
  </si>
  <si>
    <t>31 март 2024 г.</t>
  </si>
  <si>
    <t>30 юни 2024 г.</t>
  </si>
  <si>
    <t>30 септември 2024 г.</t>
  </si>
  <si>
    <t>31 декември 2024 г.</t>
  </si>
  <si>
    <t>към 31.03.2024 г.</t>
  </si>
  <si>
    <t>на МИНИСТЕРСТВОТО НА ФИНАНСИТЕ  към 31.03.2024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</si>
</sst>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  <numFmt numFmtId="167" formatCode="#,##0_ ;\-#,##0\ 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167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67" fontId="2" fillId="0" borderId="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60;&#1048;&#1053;&#1040;&#1053;&#1057;&#1048;%20&#1048;%20&#1059;&#1055;&#1056;&#1040;&#1042;&#1051;&#1045;&#1053;&#1048;&#1045;%20&#1053;&#1040;%20&#1057;&#1054;&#1041;&#1057;&#1058;&#1042;&#1045;&#1053;&#1054;&#1057;&#1058;&#1058;&#1040;\&#1060;&#1080;&#1085;&#1072;&#1085;&#1089;&#1086;&#1074;&#1086;%20&#1089;&#1095;&#1077;&#1090;&#1086;&#1074;&#1086;&#1076;&#1077;&#1085;\private\BUDJET_2024\TRIM_INF_PROGRAMI\31.03.2024\Rabotna\Pril_1_BU_2_sv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АОП"/>
      <sheetName val="ОСЕС"/>
    </sheetNames>
    <sheetDataSet>
      <sheetData sheetId="0"/>
      <sheetData sheetId="1"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B8" sqref="B8"/>
    </sheetView>
  </sheetViews>
  <sheetFormatPr defaultRowHeight="15.75" x14ac:dyDescent="0.25"/>
  <cols>
    <col min="1" max="1" width="9" style="35"/>
    <col min="2" max="2" width="56.5" style="35" customWidth="1"/>
    <col min="3" max="8" width="11.625" style="35" customWidth="1"/>
    <col min="9" max="16384" width="9" style="35"/>
  </cols>
  <sheetData>
    <row r="1" spans="1:8" x14ac:dyDescent="0.25">
      <c r="A1" s="48" t="s">
        <v>62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78</v>
      </c>
      <c r="B2" s="49"/>
      <c r="C2" s="49"/>
      <c r="D2" s="49"/>
      <c r="E2" s="49"/>
      <c r="F2" s="49"/>
      <c r="G2" s="49"/>
      <c r="H2" s="49"/>
    </row>
    <row r="5" spans="1:8" x14ac:dyDescent="0.25">
      <c r="B5" s="49" t="s">
        <v>0</v>
      </c>
      <c r="C5" s="49"/>
      <c r="D5" s="49"/>
      <c r="E5" s="49"/>
      <c r="F5" s="49"/>
      <c r="G5" s="49"/>
      <c r="H5" s="49"/>
    </row>
    <row r="6" spans="1:8" x14ac:dyDescent="0.25">
      <c r="B6" s="49" t="s">
        <v>77</v>
      </c>
      <c r="C6" s="49"/>
      <c r="D6" s="49"/>
      <c r="E6" s="49"/>
      <c r="F6" s="49"/>
      <c r="G6" s="49"/>
      <c r="H6" s="49"/>
    </row>
    <row r="7" spans="1:8" x14ac:dyDescent="0.25">
      <c r="B7" s="49"/>
      <c r="C7" s="49"/>
      <c r="D7" s="49"/>
      <c r="E7" s="49"/>
      <c r="F7" s="49"/>
      <c r="G7" s="49"/>
      <c r="H7" s="49"/>
    </row>
    <row r="8" spans="1:8" ht="16.5" thickBot="1" x14ac:dyDescent="0.3">
      <c r="B8" s="33"/>
      <c r="H8" s="37" t="s">
        <v>7</v>
      </c>
    </row>
    <row r="9" spans="1:8" ht="16.5" thickBot="1" x14ac:dyDescent="0.3">
      <c r="A9" s="53" t="s">
        <v>34</v>
      </c>
      <c r="B9" s="50" t="s">
        <v>63</v>
      </c>
      <c r="C9" s="1" t="s">
        <v>54</v>
      </c>
      <c r="D9" s="1" t="s">
        <v>1</v>
      </c>
      <c r="E9" s="1" t="s">
        <v>2</v>
      </c>
      <c r="F9" s="1" t="s">
        <v>2</v>
      </c>
      <c r="G9" s="1" t="s">
        <v>2</v>
      </c>
      <c r="H9" s="1" t="s">
        <v>2</v>
      </c>
    </row>
    <row r="10" spans="1:8" ht="16.5" thickBot="1" x14ac:dyDescent="0.3">
      <c r="A10" s="53"/>
      <c r="B10" s="51"/>
      <c r="C10" s="2" t="s">
        <v>72</v>
      </c>
      <c r="D10" s="2" t="s">
        <v>55</v>
      </c>
      <c r="E10" s="2" t="s">
        <v>3</v>
      </c>
      <c r="F10" s="2" t="s">
        <v>3</v>
      </c>
      <c r="G10" s="2" t="s">
        <v>3</v>
      </c>
      <c r="H10" s="2" t="s">
        <v>3</v>
      </c>
    </row>
    <row r="11" spans="1:8" ht="26.25" thickBot="1" x14ac:dyDescent="0.3">
      <c r="A11" s="53"/>
      <c r="B11" s="52"/>
      <c r="C11" s="36"/>
      <c r="D11" s="3" t="s">
        <v>72</v>
      </c>
      <c r="E11" s="3" t="s">
        <v>73</v>
      </c>
      <c r="F11" s="3" t="s">
        <v>74</v>
      </c>
      <c r="G11" s="3" t="s">
        <v>75</v>
      </c>
      <c r="H11" s="3" t="s">
        <v>76</v>
      </c>
    </row>
    <row r="12" spans="1:8" ht="20.100000000000001" customHeight="1" thickBot="1" x14ac:dyDescent="0.3">
      <c r="A12" s="34" t="s">
        <v>35</v>
      </c>
      <c r="B12" s="30" t="s">
        <v>16</v>
      </c>
      <c r="C12" s="46">
        <f>+C13+C14</f>
        <v>97639600</v>
      </c>
      <c r="D12" s="46">
        <f t="shared" ref="D12:H12" si="0">+D13+D14</f>
        <v>97639600</v>
      </c>
      <c r="E12" s="46">
        <f t="shared" si="0"/>
        <v>12797891</v>
      </c>
      <c r="F12" s="46">
        <f t="shared" si="0"/>
        <v>0</v>
      </c>
      <c r="G12" s="46">
        <f t="shared" si="0"/>
        <v>0</v>
      </c>
      <c r="H12" s="46">
        <f t="shared" si="0"/>
        <v>0</v>
      </c>
    </row>
    <row r="13" spans="1:8" ht="16.5" thickBot="1" x14ac:dyDescent="0.3">
      <c r="A13" s="27" t="s">
        <v>36</v>
      </c>
      <c r="B13" s="31" t="s">
        <v>17</v>
      </c>
      <c r="C13" s="39">
        <f>+Pr!B23</f>
        <v>22650000</v>
      </c>
      <c r="D13" s="39">
        <f>+Pr!C23</f>
        <v>22650000</v>
      </c>
      <c r="E13" s="39">
        <f>+Pr!D23</f>
        <v>4597478</v>
      </c>
      <c r="F13" s="39">
        <f>+Pr!E23</f>
        <v>0</v>
      </c>
      <c r="G13" s="39">
        <f>+Pr!F23</f>
        <v>0</v>
      </c>
      <c r="H13" s="39">
        <f>+Pr!G23</f>
        <v>0</v>
      </c>
    </row>
    <row r="14" spans="1:8" ht="16.5" thickBot="1" x14ac:dyDescent="0.3">
      <c r="A14" s="27" t="s">
        <v>37</v>
      </c>
      <c r="B14" s="31" t="s">
        <v>18</v>
      </c>
      <c r="C14" s="39">
        <f>+Pr!B47</f>
        <v>74989600</v>
      </c>
      <c r="D14" s="39">
        <f>+Pr!C47</f>
        <v>74989600</v>
      </c>
      <c r="E14" s="39">
        <f>+Pr!D47</f>
        <v>8200413</v>
      </c>
      <c r="F14" s="39">
        <f>+Pr!E47</f>
        <v>0</v>
      </c>
      <c r="G14" s="39">
        <f>+Pr!F47</f>
        <v>0</v>
      </c>
      <c r="H14" s="39">
        <f>+Pr!G47</f>
        <v>0</v>
      </c>
    </row>
    <row r="15" spans="1:8" ht="16.5" thickBot="1" x14ac:dyDescent="0.3">
      <c r="A15" s="28"/>
      <c r="B15" s="32"/>
      <c r="C15" s="39"/>
      <c r="D15" s="39"/>
      <c r="E15" s="39"/>
      <c r="F15" s="39"/>
      <c r="G15" s="39"/>
      <c r="H15" s="39"/>
    </row>
    <row r="16" spans="1:8" ht="30" customHeight="1" thickBot="1" x14ac:dyDescent="0.3">
      <c r="A16" s="28" t="s">
        <v>38</v>
      </c>
      <c r="B16" s="30" t="s">
        <v>19</v>
      </c>
      <c r="C16" s="46">
        <f>+C17</f>
        <v>528926800</v>
      </c>
      <c r="D16" s="46">
        <f t="shared" ref="D16:H16" si="1">+D17</f>
        <v>528931781</v>
      </c>
      <c r="E16" s="46">
        <f t="shared" si="1"/>
        <v>122938587</v>
      </c>
      <c r="F16" s="46">
        <f t="shared" si="1"/>
        <v>0</v>
      </c>
      <c r="G16" s="46">
        <f t="shared" si="1"/>
        <v>0</v>
      </c>
      <c r="H16" s="46">
        <f t="shared" si="1"/>
        <v>0</v>
      </c>
    </row>
    <row r="17" spans="1:8" ht="16.5" thickBot="1" x14ac:dyDescent="0.3">
      <c r="A17" s="27" t="s">
        <v>39</v>
      </c>
      <c r="B17" s="31" t="s">
        <v>20</v>
      </c>
      <c r="C17" s="39">
        <f>+Pr!B80</f>
        <v>528926800</v>
      </c>
      <c r="D17" s="39">
        <f>+Pr!C80</f>
        <v>528931781</v>
      </c>
      <c r="E17" s="39">
        <f>+Pr!D80</f>
        <v>122938587</v>
      </c>
      <c r="F17" s="39">
        <f>+Pr!E80</f>
        <v>0</v>
      </c>
      <c r="G17" s="39">
        <f>+Pr!F80</f>
        <v>0</v>
      </c>
      <c r="H17" s="39">
        <f>+Pr!G80</f>
        <v>0</v>
      </c>
    </row>
    <row r="18" spans="1:8" ht="16.5" thickBot="1" x14ac:dyDescent="0.3">
      <c r="A18" s="28"/>
      <c r="B18" s="31"/>
      <c r="C18" s="39"/>
      <c r="D18" s="39"/>
      <c r="E18" s="39"/>
      <c r="F18" s="39"/>
      <c r="G18" s="39"/>
      <c r="H18" s="39"/>
    </row>
    <row r="19" spans="1:8" ht="45" customHeight="1" thickBot="1" x14ac:dyDescent="0.3">
      <c r="A19" s="28" t="s">
        <v>40</v>
      </c>
      <c r="B19" s="30" t="s">
        <v>21</v>
      </c>
      <c r="C19" s="46">
        <f>+C20+C21</f>
        <v>66004200</v>
      </c>
      <c r="D19" s="46">
        <f t="shared" ref="D19:H19" si="2">+D20+D21</f>
        <v>66004200</v>
      </c>
      <c r="E19" s="46">
        <f t="shared" si="2"/>
        <v>16211185</v>
      </c>
      <c r="F19" s="46">
        <f t="shared" si="2"/>
        <v>0</v>
      </c>
      <c r="G19" s="46">
        <f t="shared" si="2"/>
        <v>0</v>
      </c>
      <c r="H19" s="46">
        <f t="shared" si="2"/>
        <v>0</v>
      </c>
    </row>
    <row r="20" spans="1:8" ht="26.25" thickBot="1" x14ac:dyDescent="0.3">
      <c r="A20" s="27" t="s">
        <v>41</v>
      </c>
      <c r="B20" s="31" t="s">
        <v>22</v>
      </c>
      <c r="C20" s="39">
        <f>+Pr!B100</f>
        <v>2079200</v>
      </c>
      <c r="D20" s="39">
        <f>+Pr!C100</f>
        <v>2079200</v>
      </c>
      <c r="E20" s="39">
        <f>+Pr!D100</f>
        <v>416110</v>
      </c>
      <c r="F20" s="39">
        <f>+Pr!E100</f>
        <v>0</v>
      </c>
      <c r="G20" s="39">
        <f>+Pr!F100</f>
        <v>0</v>
      </c>
      <c r="H20" s="39">
        <f>+Pr!G100</f>
        <v>0</v>
      </c>
    </row>
    <row r="21" spans="1:8" ht="16.5" thickBot="1" x14ac:dyDescent="0.3">
      <c r="A21" s="27" t="s">
        <v>42</v>
      </c>
      <c r="B21" s="31" t="s">
        <v>23</v>
      </c>
      <c r="C21" s="39">
        <f>+Pr!B125</f>
        <v>63925000</v>
      </c>
      <c r="D21" s="39">
        <f>+Pr!C125</f>
        <v>63925000</v>
      </c>
      <c r="E21" s="39">
        <f>+Pr!D125</f>
        <v>15795075</v>
      </c>
      <c r="F21" s="39">
        <f>+Pr!E125</f>
        <v>0</v>
      </c>
      <c r="G21" s="39">
        <f>+Pr!F125</f>
        <v>0</v>
      </c>
      <c r="H21" s="39">
        <f>+Pr!G125</f>
        <v>0</v>
      </c>
    </row>
    <row r="22" spans="1:8" ht="16.5" thickBot="1" x14ac:dyDescent="0.3">
      <c r="A22" s="28"/>
      <c r="B22" s="31"/>
      <c r="C22" s="39"/>
      <c r="D22" s="39"/>
      <c r="E22" s="39"/>
      <c r="F22" s="39"/>
      <c r="G22" s="39"/>
      <c r="H22" s="39"/>
    </row>
    <row r="23" spans="1:8" ht="20.100000000000001" customHeight="1" thickBot="1" x14ac:dyDescent="0.3">
      <c r="A23" s="28" t="s">
        <v>43</v>
      </c>
      <c r="B23" s="30" t="s">
        <v>24</v>
      </c>
      <c r="C23" s="46">
        <f>C24</f>
        <v>6927500</v>
      </c>
      <c r="D23" s="46">
        <f t="shared" ref="D23:H23" si="3">D24</f>
        <v>6927500</v>
      </c>
      <c r="E23" s="46">
        <f t="shared" si="3"/>
        <v>1641447</v>
      </c>
      <c r="F23" s="46">
        <f t="shared" si="3"/>
        <v>0</v>
      </c>
      <c r="G23" s="46">
        <f t="shared" si="3"/>
        <v>0</v>
      </c>
      <c r="H23" s="46">
        <f t="shared" si="3"/>
        <v>0</v>
      </c>
    </row>
    <row r="24" spans="1:8" ht="16.5" thickBot="1" x14ac:dyDescent="0.3">
      <c r="A24" s="27" t="s">
        <v>44</v>
      </c>
      <c r="B24" s="31" t="s">
        <v>25</v>
      </c>
      <c r="C24" s="39">
        <f>+Pr!B145</f>
        <v>6927500</v>
      </c>
      <c r="D24" s="39">
        <f>+Pr!C145</f>
        <v>6927500</v>
      </c>
      <c r="E24" s="39">
        <f>+Pr!D145</f>
        <v>1641447</v>
      </c>
      <c r="F24" s="39">
        <f>+Pr!E145</f>
        <v>0</v>
      </c>
      <c r="G24" s="39">
        <f>+Pr!F145</f>
        <v>0</v>
      </c>
      <c r="H24" s="39">
        <f>+Pr!G145</f>
        <v>0</v>
      </c>
    </row>
    <row r="25" spans="1:8" ht="16.5" thickBot="1" x14ac:dyDescent="0.3">
      <c r="A25" s="28"/>
      <c r="B25" s="32"/>
      <c r="C25" s="39"/>
      <c r="D25" s="39"/>
      <c r="E25" s="39"/>
      <c r="F25" s="39"/>
      <c r="G25" s="39"/>
      <c r="H25" s="39"/>
    </row>
    <row r="26" spans="1:8" ht="20.100000000000001" customHeight="1" thickBot="1" x14ac:dyDescent="0.3">
      <c r="A26" s="28" t="s">
        <v>45</v>
      </c>
      <c r="B26" s="30" t="s">
        <v>26</v>
      </c>
      <c r="C26" s="46">
        <f>+Pr!B169</f>
        <v>34614300</v>
      </c>
      <c r="D26" s="46">
        <f>+Pr!C169</f>
        <v>34614300</v>
      </c>
      <c r="E26" s="46">
        <f>+Pr!D169</f>
        <v>3286483</v>
      </c>
      <c r="F26" s="46">
        <f>+Pr!E169</f>
        <v>0</v>
      </c>
      <c r="G26" s="46">
        <f>+Pr!F169</f>
        <v>0</v>
      </c>
      <c r="H26" s="46">
        <f>+Pr!G169</f>
        <v>0</v>
      </c>
    </row>
    <row r="27" spans="1:8" ht="16.5" thickBot="1" x14ac:dyDescent="0.3">
      <c r="A27" s="29"/>
      <c r="B27" s="30" t="s">
        <v>4</v>
      </c>
      <c r="C27" s="46">
        <f>+C12+C16+C19+C23+C26</f>
        <v>734112400</v>
      </c>
      <c r="D27" s="46">
        <f t="shared" ref="D27:H27" si="4">+D12+D16+D19+D23+D26</f>
        <v>734117381</v>
      </c>
      <c r="E27" s="46">
        <f t="shared" si="4"/>
        <v>156875593</v>
      </c>
      <c r="F27" s="46">
        <f t="shared" si="4"/>
        <v>0</v>
      </c>
      <c r="G27" s="46">
        <f t="shared" si="4"/>
        <v>0</v>
      </c>
      <c r="H27" s="46">
        <f t="shared" si="4"/>
        <v>0</v>
      </c>
    </row>
    <row r="28" spans="1:8" x14ac:dyDescent="0.25">
      <c r="D28" s="47"/>
    </row>
  </sheetData>
  <mergeCells count="7">
    <mergeCell ref="A1:H1"/>
    <mergeCell ref="A2:H2"/>
    <mergeCell ref="B9:B11"/>
    <mergeCell ref="B5:H5"/>
    <mergeCell ref="B6:H6"/>
    <mergeCell ref="B7:H7"/>
    <mergeCell ref="A9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zoomScaleNormal="100" zoomScaleSheetLayoutView="90" workbookViewId="0">
      <selection activeCell="A4" sqref="A4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49" t="s">
        <v>5</v>
      </c>
      <c r="B1" s="49"/>
      <c r="C1" s="49"/>
      <c r="D1" s="49"/>
      <c r="E1" s="49"/>
      <c r="F1" s="49"/>
      <c r="G1" s="49"/>
    </row>
    <row r="2" spans="1:7" x14ac:dyDescent="0.25">
      <c r="A2" s="49" t="s">
        <v>77</v>
      </c>
      <c r="B2" s="49"/>
      <c r="C2" s="49"/>
      <c r="D2" s="49"/>
      <c r="E2" s="49"/>
      <c r="F2" s="49"/>
      <c r="G2" s="49"/>
    </row>
    <row r="3" spans="1:7" x14ac:dyDescent="0.25">
      <c r="A3" s="49"/>
      <c r="B3" s="49"/>
      <c r="C3" s="49"/>
      <c r="D3" s="49"/>
      <c r="E3" s="49"/>
      <c r="F3" s="49"/>
      <c r="G3" s="49"/>
    </row>
    <row r="4" spans="1:7" ht="16.5" thickBot="1" x14ac:dyDescent="0.3">
      <c r="A4" s="38"/>
      <c r="B4" s="38"/>
      <c r="C4" s="38"/>
      <c r="D4" s="38"/>
      <c r="E4" s="38"/>
      <c r="F4" s="38"/>
      <c r="G4" s="37"/>
    </row>
    <row r="5" spans="1:7" ht="16.5" thickBot="1" x14ac:dyDescent="0.3">
      <c r="A5" s="54" t="s">
        <v>46</v>
      </c>
      <c r="B5" s="55"/>
      <c r="C5" s="55"/>
      <c r="D5" s="55"/>
      <c r="E5" s="55"/>
      <c r="F5" s="55"/>
      <c r="G5" s="56"/>
    </row>
    <row r="6" spans="1:7" x14ac:dyDescent="0.25">
      <c r="A6" s="16" t="s">
        <v>6</v>
      </c>
      <c r="B6" s="1" t="s">
        <v>54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</row>
    <row r="7" spans="1:7" x14ac:dyDescent="0.25">
      <c r="A7" s="16" t="s">
        <v>7</v>
      </c>
      <c r="B7" s="2" t="s">
        <v>72</v>
      </c>
      <c r="C7" s="2" t="s">
        <v>55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ht="26.25" thickBot="1" x14ac:dyDescent="0.3">
      <c r="A8" s="7"/>
      <c r="B8" s="36"/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</row>
    <row r="9" spans="1:7" ht="16.5" thickBot="1" x14ac:dyDescent="0.3">
      <c r="A9" s="8" t="s">
        <v>8</v>
      </c>
      <c r="B9" s="40">
        <f>+B11+B12+B13</f>
        <v>17856800</v>
      </c>
      <c r="C9" s="40">
        <f t="shared" ref="C9:G9" si="0">+C11+C12+C13</f>
        <v>17856800</v>
      </c>
      <c r="D9" s="40">
        <f t="shared" si="0"/>
        <v>3313078</v>
      </c>
      <c r="E9" s="40">
        <f t="shared" si="0"/>
        <v>0</v>
      </c>
      <c r="F9" s="40">
        <f t="shared" si="0"/>
        <v>0</v>
      </c>
      <c r="G9" s="40">
        <f t="shared" si="0"/>
        <v>0</v>
      </c>
    </row>
    <row r="10" spans="1:7" ht="16.5" thickBot="1" x14ac:dyDescent="0.3">
      <c r="A10" s="6" t="s">
        <v>9</v>
      </c>
      <c r="B10" s="41"/>
      <c r="C10" s="41"/>
      <c r="D10" s="41"/>
      <c r="E10" s="41"/>
      <c r="F10" s="41"/>
      <c r="G10" s="41"/>
    </row>
    <row r="11" spans="1:7" ht="16.5" thickBot="1" x14ac:dyDescent="0.3">
      <c r="A11" s="9" t="s">
        <v>10</v>
      </c>
      <c r="B11" s="41">
        <v>15722200</v>
      </c>
      <c r="C11" s="41">
        <v>15722200</v>
      </c>
      <c r="D11" s="41">
        <v>3213009</v>
      </c>
      <c r="E11" s="41">
        <v>0</v>
      </c>
      <c r="F11" s="41">
        <v>0</v>
      </c>
      <c r="G11" s="41">
        <v>0</v>
      </c>
    </row>
    <row r="12" spans="1:7" ht="16.5" thickBot="1" x14ac:dyDescent="0.3">
      <c r="A12" s="9" t="s">
        <v>11</v>
      </c>
      <c r="B12" s="41">
        <v>2134600</v>
      </c>
      <c r="C12" s="41">
        <v>2134600</v>
      </c>
      <c r="D12" s="41">
        <v>98115</v>
      </c>
      <c r="E12" s="41">
        <v>0</v>
      </c>
      <c r="F12" s="41">
        <v>0</v>
      </c>
      <c r="G12" s="41">
        <v>0</v>
      </c>
    </row>
    <row r="13" spans="1:7" ht="16.5" thickBot="1" x14ac:dyDescent="0.3">
      <c r="A13" s="9" t="s">
        <v>12</v>
      </c>
      <c r="B13" s="41">
        <v>0</v>
      </c>
      <c r="C13" s="41">
        <v>0</v>
      </c>
      <c r="D13" s="41">
        <v>1954</v>
      </c>
      <c r="E13" s="41">
        <v>0</v>
      </c>
      <c r="F13" s="41">
        <v>0</v>
      </c>
      <c r="G13" s="41">
        <v>0</v>
      </c>
    </row>
    <row r="14" spans="1:7" ht="16.5" hidden="1" thickBot="1" x14ac:dyDescent="0.3">
      <c r="A14" s="6" t="s">
        <v>27</v>
      </c>
      <c r="B14" s="41">
        <f>+[1]МФ!B14</f>
        <v>0</v>
      </c>
      <c r="C14" s="41">
        <f>+[1]МФ!C14</f>
        <v>0</v>
      </c>
      <c r="D14" s="41">
        <f>+[1]МФ!D14</f>
        <v>0</v>
      </c>
      <c r="E14" s="41">
        <f>+[1]МФ!E14</f>
        <v>0</v>
      </c>
      <c r="F14" s="41">
        <f>+[1]МФ!F14</f>
        <v>0</v>
      </c>
      <c r="G14" s="41">
        <f>+[1]МФ!G14</f>
        <v>0</v>
      </c>
    </row>
    <row r="15" spans="1:7" ht="34.5" hidden="1" customHeight="1" thickBot="1" x14ac:dyDescent="0.3">
      <c r="A15" s="19"/>
      <c r="B15" s="41">
        <f>+[1]МФ!B15</f>
        <v>0</v>
      </c>
      <c r="C15" s="41">
        <f>+[1]МФ!C15</f>
        <v>0</v>
      </c>
      <c r="D15" s="41">
        <f>+[1]МФ!D15</f>
        <v>0</v>
      </c>
      <c r="E15" s="41">
        <f>+[1]МФ!E15</f>
        <v>0</v>
      </c>
      <c r="F15" s="41">
        <f>+[1]МФ!F15</f>
        <v>0</v>
      </c>
      <c r="G15" s="41">
        <f>+[1]МФ!G15</f>
        <v>0</v>
      </c>
    </row>
    <row r="16" spans="1:7" ht="16.5" hidden="1" thickBot="1" x14ac:dyDescent="0.3">
      <c r="A16" s="19"/>
      <c r="B16" s="41">
        <f>+[1]МФ!B16</f>
        <v>0</v>
      </c>
      <c r="C16" s="41">
        <f>+[1]МФ!C16</f>
        <v>0</v>
      </c>
      <c r="D16" s="41">
        <f>+[1]МФ!D16</f>
        <v>0</v>
      </c>
      <c r="E16" s="41">
        <f>+[1]МФ!E16</f>
        <v>0</v>
      </c>
      <c r="F16" s="41">
        <f>+[1]МФ!F16</f>
        <v>0</v>
      </c>
      <c r="G16" s="41">
        <f>+[1]МФ!G16</f>
        <v>0</v>
      </c>
    </row>
    <row r="17" spans="1:7" ht="16.5" thickBot="1" x14ac:dyDescent="0.3">
      <c r="A17" s="19"/>
      <c r="B17" s="41"/>
      <c r="C17" s="41"/>
      <c r="D17" s="41"/>
      <c r="E17" s="41"/>
      <c r="F17" s="41"/>
      <c r="G17" s="41"/>
    </row>
    <row r="18" spans="1:7" ht="26.25" thickBot="1" x14ac:dyDescent="0.3">
      <c r="A18" s="8" t="s">
        <v>33</v>
      </c>
      <c r="B18" s="40">
        <f>+B20+B21</f>
        <v>4793200</v>
      </c>
      <c r="C18" s="40">
        <f t="shared" ref="C18:G18" si="1">+C20+C21</f>
        <v>4793200</v>
      </c>
      <c r="D18" s="40">
        <f t="shared" si="1"/>
        <v>1284400</v>
      </c>
      <c r="E18" s="40">
        <f t="shared" si="1"/>
        <v>0</v>
      </c>
      <c r="F18" s="40">
        <f t="shared" si="1"/>
        <v>0</v>
      </c>
      <c r="G18" s="40">
        <f t="shared" si="1"/>
        <v>0</v>
      </c>
    </row>
    <row r="19" spans="1:7" ht="16.5" thickBot="1" x14ac:dyDescent="0.3">
      <c r="A19" s="6" t="s">
        <v>9</v>
      </c>
      <c r="B19" s="41"/>
      <c r="C19" s="41"/>
      <c r="D19" s="41"/>
      <c r="E19" s="41"/>
      <c r="F19" s="41"/>
      <c r="G19" s="41"/>
    </row>
    <row r="20" spans="1:7" ht="27" hidden="1" customHeight="1" thickBot="1" x14ac:dyDescent="0.3">
      <c r="A20" s="20" t="s">
        <v>68</v>
      </c>
      <c r="B20" s="41">
        <f>+[1]МФ!B20</f>
        <v>0</v>
      </c>
      <c r="C20" s="41">
        <f>+[1]МФ!C20</f>
        <v>0</v>
      </c>
      <c r="D20" s="41">
        <f>+[1]МФ!D20</f>
        <v>0</v>
      </c>
      <c r="E20" s="41">
        <f>+[1]МФ!E20</f>
        <v>0</v>
      </c>
      <c r="F20" s="41">
        <f>+[1]МФ!F20</f>
        <v>0</v>
      </c>
      <c r="G20" s="41">
        <f>+[1]МФ!G20</f>
        <v>0</v>
      </c>
    </row>
    <row r="21" spans="1:7" ht="60" customHeight="1" thickBot="1" x14ac:dyDescent="0.3">
      <c r="A21" s="20" t="s">
        <v>61</v>
      </c>
      <c r="B21" s="41">
        <v>4793200</v>
      </c>
      <c r="C21" s="41">
        <v>4793200</v>
      </c>
      <c r="D21" s="41">
        <v>1284400</v>
      </c>
      <c r="E21" s="41">
        <v>0</v>
      </c>
      <c r="F21" s="41">
        <v>0</v>
      </c>
      <c r="G21" s="41">
        <v>0</v>
      </c>
    </row>
    <row r="22" spans="1:7" ht="16.5" thickBot="1" x14ac:dyDescent="0.3">
      <c r="A22" s="6"/>
      <c r="B22" s="41"/>
      <c r="C22" s="41"/>
      <c r="D22" s="41"/>
      <c r="E22" s="41"/>
      <c r="F22" s="41"/>
      <c r="G22" s="41"/>
    </row>
    <row r="23" spans="1:7" ht="16.5" thickBot="1" x14ac:dyDescent="0.3">
      <c r="A23" s="8" t="s">
        <v>14</v>
      </c>
      <c r="B23" s="40">
        <f>+B9+B18</f>
        <v>22650000</v>
      </c>
      <c r="C23" s="40">
        <f t="shared" ref="C23:G23" si="2">+C9+C18</f>
        <v>22650000</v>
      </c>
      <c r="D23" s="40">
        <f t="shared" si="2"/>
        <v>4597478</v>
      </c>
      <c r="E23" s="40">
        <f t="shared" si="2"/>
        <v>0</v>
      </c>
      <c r="F23" s="40">
        <f t="shared" si="2"/>
        <v>0</v>
      </c>
      <c r="G23" s="40">
        <f t="shared" si="2"/>
        <v>0</v>
      </c>
    </row>
    <row r="24" spans="1:7" ht="16.5" thickBot="1" x14ac:dyDescent="0.3">
      <c r="A24" s="6"/>
      <c r="B24" s="42"/>
      <c r="C24" s="42"/>
      <c r="D24" s="42"/>
      <c r="E24" s="42"/>
      <c r="F24" s="42"/>
      <c r="G24" s="42"/>
    </row>
    <row r="25" spans="1:7" ht="16.5" thickBot="1" x14ac:dyDescent="0.3">
      <c r="A25" s="6" t="s">
        <v>15</v>
      </c>
      <c r="B25" s="41">
        <v>295</v>
      </c>
      <c r="C25" s="41">
        <v>295</v>
      </c>
      <c r="D25" s="41">
        <v>257</v>
      </c>
      <c r="E25" s="41">
        <v>0</v>
      </c>
      <c r="F25" s="41">
        <v>0</v>
      </c>
      <c r="G25" s="41">
        <v>0</v>
      </c>
    </row>
    <row r="26" spans="1:7" x14ac:dyDescent="0.25">
      <c r="A26" s="10"/>
    </row>
    <row r="27" spans="1:7" ht="16.5" thickBot="1" x14ac:dyDescent="0.3"/>
    <row r="28" spans="1:7" ht="16.5" thickBot="1" x14ac:dyDescent="0.3">
      <c r="A28" s="54" t="s">
        <v>47</v>
      </c>
      <c r="B28" s="55"/>
      <c r="C28" s="55"/>
      <c r="D28" s="55"/>
      <c r="E28" s="55"/>
      <c r="F28" s="55"/>
      <c r="G28" s="56"/>
    </row>
    <row r="29" spans="1:7" x14ac:dyDescent="0.25">
      <c r="A29" s="16" t="s">
        <v>6</v>
      </c>
      <c r="B29" s="1" t="s">
        <v>54</v>
      </c>
      <c r="C29" s="1" t="s">
        <v>1</v>
      </c>
      <c r="D29" s="1" t="s">
        <v>2</v>
      </c>
      <c r="E29" s="1" t="s">
        <v>2</v>
      </c>
      <c r="F29" s="1" t="s">
        <v>2</v>
      </c>
      <c r="G29" s="1" t="s">
        <v>2</v>
      </c>
    </row>
    <row r="30" spans="1:7" x14ac:dyDescent="0.25">
      <c r="A30" s="16" t="s">
        <v>7</v>
      </c>
      <c r="B30" s="2" t="s">
        <v>72</v>
      </c>
      <c r="C30" s="2" t="s">
        <v>55</v>
      </c>
      <c r="D30" s="2" t="s">
        <v>3</v>
      </c>
      <c r="E30" s="2" t="s">
        <v>3</v>
      </c>
      <c r="F30" s="2" t="s">
        <v>3</v>
      </c>
      <c r="G30" s="2" t="s">
        <v>3</v>
      </c>
    </row>
    <row r="31" spans="1:7" ht="26.25" thickBot="1" x14ac:dyDescent="0.3">
      <c r="A31" s="7"/>
      <c r="B31" s="36"/>
      <c r="C31" s="3" t="s">
        <v>72</v>
      </c>
      <c r="D31" s="3" t="s">
        <v>73</v>
      </c>
      <c r="E31" s="3" t="s">
        <v>74</v>
      </c>
      <c r="F31" s="3" t="s">
        <v>75</v>
      </c>
      <c r="G31" s="3" t="s">
        <v>76</v>
      </c>
    </row>
    <row r="32" spans="1:7" ht="16.5" thickBot="1" x14ac:dyDescent="0.3">
      <c r="A32" s="8" t="s">
        <v>8</v>
      </c>
      <c r="B32" s="40">
        <f>+B34+B35+B36</f>
        <v>24620500</v>
      </c>
      <c r="C32" s="40">
        <f t="shared" ref="C32:G32" si="3">+C34+C35+C36</f>
        <v>24620500</v>
      </c>
      <c r="D32" s="40">
        <f t="shared" si="3"/>
        <v>3927485</v>
      </c>
      <c r="E32" s="40">
        <f t="shared" si="3"/>
        <v>0</v>
      </c>
      <c r="F32" s="40">
        <f t="shared" si="3"/>
        <v>0</v>
      </c>
      <c r="G32" s="40">
        <f t="shared" si="3"/>
        <v>0</v>
      </c>
    </row>
    <row r="33" spans="1:7" ht="16.5" thickBot="1" x14ac:dyDescent="0.3">
      <c r="A33" s="6" t="s">
        <v>9</v>
      </c>
      <c r="B33" s="41"/>
      <c r="C33" s="41"/>
      <c r="D33" s="41"/>
      <c r="E33" s="41"/>
      <c r="F33" s="41"/>
      <c r="G33" s="41"/>
    </row>
    <row r="34" spans="1:7" ht="16.5" thickBot="1" x14ac:dyDescent="0.3">
      <c r="A34" s="9" t="s">
        <v>10</v>
      </c>
      <c r="B34" s="41">
        <v>20367000</v>
      </c>
      <c r="C34" s="41">
        <v>20367000</v>
      </c>
      <c r="D34" s="41">
        <v>3620044</v>
      </c>
      <c r="E34" s="41">
        <v>0</v>
      </c>
      <c r="F34" s="41">
        <v>0</v>
      </c>
      <c r="G34" s="41">
        <v>0</v>
      </c>
    </row>
    <row r="35" spans="1:7" ht="16.5" thickBot="1" x14ac:dyDescent="0.3">
      <c r="A35" s="9" t="s">
        <v>11</v>
      </c>
      <c r="B35" s="41">
        <v>4253500</v>
      </c>
      <c r="C35" s="41">
        <v>4253500</v>
      </c>
      <c r="D35" s="41">
        <v>302337</v>
      </c>
      <c r="E35" s="41">
        <v>0</v>
      </c>
      <c r="F35" s="41">
        <v>0</v>
      </c>
      <c r="G35" s="41">
        <v>0</v>
      </c>
    </row>
    <row r="36" spans="1:7" ht="16.5" thickBot="1" x14ac:dyDescent="0.3">
      <c r="A36" s="9" t="s">
        <v>12</v>
      </c>
      <c r="B36" s="41">
        <v>0</v>
      </c>
      <c r="C36" s="41">
        <v>0</v>
      </c>
      <c r="D36" s="41">
        <v>5104</v>
      </c>
      <c r="E36" s="41">
        <v>0</v>
      </c>
      <c r="F36" s="41">
        <v>0</v>
      </c>
      <c r="G36" s="41">
        <v>0</v>
      </c>
    </row>
    <row r="37" spans="1:7" ht="16.5" hidden="1" thickBot="1" x14ac:dyDescent="0.3">
      <c r="A37" s="6" t="s">
        <v>27</v>
      </c>
      <c r="B37" s="41">
        <f>+B38+B39+B40</f>
        <v>0</v>
      </c>
      <c r="C37" s="41">
        <f t="shared" ref="C37:G37" si="4">+C38+C39+C40</f>
        <v>0</v>
      </c>
      <c r="D37" s="41">
        <f t="shared" si="4"/>
        <v>0</v>
      </c>
      <c r="E37" s="41">
        <f t="shared" si="4"/>
        <v>0</v>
      </c>
      <c r="F37" s="41">
        <f t="shared" si="4"/>
        <v>0</v>
      </c>
      <c r="G37" s="41">
        <f t="shared" si="4"/>
        <v>0</v>
      </c>
    </row>
    <row r="38" spans="1:7" ht="16.5" hidden="1" thickBot="1" x14ac:dyDescent="0.3">
      <c r="A38" s="19"/>
      <c r="B38" s="41">
        <f>+[1]МФ!B38</f>
        <v>0</v>
      </c>
      <c r="C38" s="41">
        <f>+[1]МФ!C38</f>
        <v>0</v>
      </c>
      <c r="D38" s="41">
        <f>+[1]МФ!D38</f>
        <v>0</v>
      </c>
      <c r="E38" s="41">
        <f>+[1]МФ!E38</f>
        <v>0</v>
      </c>
      <c r="F38" s="41">
        <f>+[1]МФ!F38</f>
        <v>0</v>
      </c>
      <c r="G38" s="41">
        <f>+[1]МФ!G38</f>
        <v>0</v>
      </c>
    </row>
    <row r="39" spans="1:7" ht="16.5" hidden="1" thickBot="1" x14ac:dyDescent="0.3">
      <c r="A39" s="19"/>
      <c r="B39" s="41">
        <f>+[1]МФ!B39</f>
        <v>0</v>
      </c>
      <c r="C39" s="41">
        <f>+[1]МФ!C39</f>
        <v>0</v>
      </c>
      <c r="D39" s="41">
        <f>+[1]МФ!D39</f>
        <v>0</v>
      </c>
      <c r="E39" s="41">
        <f>+[1]МФ!E39</f>
        <v>0</v>
      </c>
      <c r="F39" s="41">
        <f>+[1]МФ!F39</f>
        <v>0</v>
      </c>
      <c r="G39" s="41">
        <f>+[1]МФ!G39</f>
        <v>0</v>
      </c>
    </row>
    <row r="40" spans="1:7" ht="16.5" hidden="1" thickBot="1" x14ac:dyDescent="0.3">
      <c r="A40" s="25"/>
      <c r="B40" s="41">
        <f>+[1]МФ!B40</f>
        <v>0</v>
      </c>
      <c r="C40" s="41">
        <f>+[1]МФ!C40</f>
        <v>0</v>
      </c>
      <c r="D40" s="41">
        <f>+[1]МФ!D40</f>
        <v>0</v>
      </c>
      <c r="E40" s="41">
        <f>+[1]МФ!E40</f>
        <v>0</v>
      </c>
      <c r="F40" s="41">
        <f>+[1]МФ!F40</f>
        <v>0</v>
      </c>
      <c r="G40" s="41">
        <f>+[1]МФ!G40</f>
        <v>0</v>
      </c>
    </row>
    <row r="41" spans="1:7" ht="16.5" thickBot="1" x14ac:dyDescent="0.3">
      <c r="A41" s="6"/>
      <c r="B41" s="41"/>
      <c r="C41" s="41"/>
      <c r="D41" s="41"/>
      <c r="E41" s="41"/>
      <c r="F41" s="41"/>
      <c r="G41" s="41"/>
    </row>
    <row r="42" spans="1:7" ht="26.25" thickBot="1" x14ac:dyDescent="0.3">
      <c r="A42" s="8" t="s">
        <v>33</v>
      </c>
      <c r="B42" s="40">
        <f>+B44+B45</f>
        <v>50369100</v>
      </c>
      <c r="C42" s="40">
        <f t="shared" ref="C42:G42" si="5">+C44+C45</f>
        <v>50369100</v>
      </c>
      <c r="D42" s="40">
        <f t="shared" si="5"/>
        <v>4272928</v>
      </c>
      <c r="E42" s="40">
        <f t="shared" si="5"/>
        <v>0</v>
      </c>
      <c r="F42" s="40">
        <f t="shared" si="5"/>
        <v>0</v>
      </c>
      <c r="G42" s="40">
        <f t="shared" si="5"/>
        <v>0</v>
      </c>
    </row>
    <row r="43" spans="1:7" ht="16.5" thickBot="1" x14ac:dyDescent="0.3">
      <c r="A43" s="6" t="s">
        <v>9</v>
      </c>
      <c r="B43" s="41"/>
      <c r="C43" s="41"/>
      <c r="D43" s="41"/>
      <c r="E43" s="41"/>
      <c r="F43" s="41"/>
      <c r="G43" s="41"/>
    </row>
    <row r="44" spans="1:7" ht="16.5" thickBot="1" x14ac:dyDescent="0.3">
      <c r="A44" s="20" t="s">
        <v>28</v>
      </c>
      <c r="B44" s="41">
        <v>50369100</v>
      </c>
      <c r="C44" s="41">
        <v>50369100</v>
      </c>
      <c r="D44" s="41">
        <v>4272928</v>
      </c>
      <c r="E44" s="41">
        <v>0</v>
      </c>
      <c r="F44" s="41">
        <v>0</v>
      </c>
      <c r="G44" s="41">
        <v>0</v>
      </c>
    </row>
    <row r="45" spans="1:7" ht="16.5" hidden="1" thickBot="1" x14ac:dyDescent="0.3">
      <c r="A45" s="6"/>
      <c r="B45" s="41"/>
      <c r="C45" s="41"/>
      <c r="D45" s="41"/>
      <c r="E45" s="41"/>
      <c r="F45" s="41"/>
      <c r="G45" s="41"/>
    </row>
    <row r="46" spans="1:7" ht="16.5" thickBot="1" x14ac:dyDescent="0.3">
      <c r="A46" s="6"/>
      <c r="B46" s="41"/>
      <c r="C46" s="41"/>
      <c r="D46" s="41"/>
      <c r="E46" s="41"/>
      <c r="F46" s="41"/>
      <c r="G46" s="41"/>
    </row>
    <row r="47" spans="1:7" ht="16.5" thickBot="1" x14ac:dyDescent="0.3">
      <c r="A47" s="8" t="s">
        <v>14</v>
      </c>
      <c r="B47" s="40">
        <f>+B32+B42</f>
        <v>74989600</v>
      </c>
      <c r="C47" s="40">
        <f t="shared" ref="C47:G47" si="6">+C32+C42</f>
        <v>74989600</v>
      </c>
      <c r="D47" s="40">
        <f t="shared" si="6"/>
        <v>8200413</v>
      </c>
      <c r="E47" s="40">
        <f t="shared" si="6"/>
        <v>0</v>
      </c>
      <c r="F47" s="40">
        <f>+F32+F42</f>
        <v>0</v>
      </c>
      <c r="G47" s="40">
        <f t="shared" si="6"/>
        <v>0</v>
      </c>
    </row>
    <row r="48" spans="1:7" ht="16.5" thickBot="1" x14ac:dyDescent="0.3">
      <c r="A48" s="6"/>
      <c r="B48" s="42"/>
      <c r="C48" s="42"/>
      <c r="D48" s="42"/>
      <c r="E48" s="42"/>
      <c r="F48" s="42"/>
      <c r="G48" s="42"/>
    </row>
    <row r="49" spans="1:7" ht="16.5" thickBot="1" x14ac:dyDescent="0.3">
      <c r="A49" s="6" t="s">
        <v>15</v>
      </c>
      <c r="B49" s="41">
        <v>440</v>
      </c>
      <c r="C49" s="41">
        <v>440</v>
      </c>
      <c r="D49" s="41">
        <v>360</v>
      </c>
      <c r="E49" s="41">
        <v>0</v>
      </c>
      <c r="F49" s="41">
        <v>0</v>
      </c>
      <c r="G49" s="41">
        <v>0</v>
      </c>
    </row>
    <row r="50" spans="1:7" x14ac:dyDescent="0.25">
      <c r="A50" s="10"/>
    </row>
    <row r="51" spans="1:7" ht="16.5" thickBot="1" x14ac:dyDescent="0.3"/>
    <row r="52" spans="1:7" ht="16.5" thickBot="1" x14ac:dyDescent="0.3">
      <c r="A52" s="57" t="s">
        <v>48</v>
      </c>
      <c r="B52" s="58"/>
      <c r="C52" s="58"/>
      <c r="D52" s="58"/>
      <c r="E52" s="58"/>
      <c r="F52" s="58"/>
      <c r="G52" s="59"/>
    </row>
    <row r="53" spans="1:7" x14ac:dyDescent="0.25">
      <c r="A53" s="11" t="s">
        <v>6</v>
      </c>
      <c r="B53" s="1" t="s">
        <v>54</v>
      </c>
      <c r="C53" s="1" t="s">
        <v>1</v>
      </c>
      <c r="D53" s="1" t="s">
        <v>2</v>
      </c>
      <c r="E53" s="1" t="s">
        <v>2</v>
      </c>
      <c r="F53" s="1" t="s">
        <v>2</v>
      </c>
      <c r="G53" s="1" t="s">
        <v>2</v>
      </c>
    </row>
    <row r="54" spans="1:7" x14ac:dyDescent="0.25">
      <c r="A54" s="11" t="s">
        <v>7</v>
      </c>
      <c r="B54" s="2" t="s">
        <v>72</v>
      </c>
      <c r="C54" s="2" t="s">
        <v>55</v>
      </c>
      <c r="D54" s="2" t="s">
        <v>3</v>
      </c>
      <c r="E54" s="2" t="s">
        <v>3</v>
      </c>
      <c r="F54" s="2" t="s">
        <v>3</v>
      </c>
      <c r="G54" s="2" t="s">
        <v>3</v>
      </c>
    </row>
    <row r="55" spans="1:7" ht="26.25" thickBot="1" x14ac:dyDescent="0.3">
      <c r="A55" s="13"/>
      <c r="B55" s="36"/>
      <c r="C55" s="3" t="s">
        <v>72</v>
      </c>
      <c r="D55" s="3" t="s">
        <v>73</v>
      </c>
      <c r="E55" s="3" t="s">
        <v>74</v>
      </c>
      <c r="F55" s="3" t="s">
        <v>75</v>
      </c>
      <c r="G55" s="3" t="s">
        <v>76</v>
      </c>
    </row>
    <row r="56" spans="1:7" ht="16.5" thickBot="1" x14ac:dyDescent="0.3">
      <c r="A56" s="4" t="s">
        <v>8</v>
      </c>
      <c r="B56" s="40">
        <f>+B58+B59+B60</f>
        <v>522894800</v>
      </c>
      <c r="C56" s="40">
        <f t="shared" ref="C56:G56" si="7">+C58+C59+C60</f>
        <v>522934530</v>
      </c>
      <c r="D56" s="40">
        <f t="shared" si="7"/>
        <v>122938587</v>
      </c>
      <c r="E56" s="40">
        <f t="shared" si="7"/>
        <v>0</v>
      </c>
      <c r="F56" s="40">
        <f t="shared" si="7"/>
        <v>0</v>
      </c>
      <c r="G56" s="40">
        <f t="shared" si="7"/>
        <v>0</v>
      </c>
    </row>
    <row r="57" spans="1:7" ht="16.5" thickBot="1" x14ac:dyDescent="0.3">
      <c r="A57" s="14" t="s">
        <v>9</v>
      </c>
      <c r="B57" s="41"/>
      <c r="C57" s="41"/>
      <c r="D57" s="41"/>
      <c r="E57" s="41"/>
      <c r="F57" s="41"/>
      <c r="G57" s="41"/>
    </row>
    <row r="58" spans="1:7" ht="16.5" thickBot="1" x14ac:dyDescent="0.3">
      <c r="A58" s="5" t="s">
        <v>10</v>
      </c>
      <c r="B58" s="41">
        <v>428111000</v>
      </c>
      <c r="C58" s="41">
        <v>428111000</v>
      </c>
      <c r="D58" s="41">
        <v>106715232</v>
      </c>
      <c r="E58" s="41">
        <v>0</v>
      </c>
      <c r="F58" s="41">
        <v>0</v>
      </c>
      <c r="G58" s="41">
        <v>0</v>
      </c>
    </row>
    <row r="59" spans="1:7" ht="16.5" thickBot="1" x14ac:dyDescent="0.3">
      <c r="A59" s="5" t="s">
        <v>11</v>
      </c>
      <c r="B59" s="41">
        <v>94783800</v>
      </c>
      <c r="C59" s="41">
        <v>94783800</v>
      </c>
      <c r="D59" s="41">
        <v>16200015</v>
      </c>
      <c r="E59" s="41">
        <v>0</v>
      </c>
      <c r="F59" s="41">
        <v>0</v>
      </c>
      <c r="G59" s="41">
        <v>0</v>
      </c>
    </row>
    <row r="60" spans="1:7" ht="16.5" thickBot="1" x14ac:dyDescent="0.3">
      <c r="A60" s="5" t="s">
        <v>12</v>
      </c>
      <c r="B60" s="41">
        <v>0</v>
      </c>
      <c r="C60" s="41">
        <v>39730</v>
      </c>
      <c r="D60" s="41">
        <v>23340</v>
      </c>
      <c r="E60" s="41">
        <v>0</v>
      </c>
      <c r="F60" s="41">
        <v>0</v>
      </c>
      <c r="G60" s="41">
        <v>0</v>
      </c>
    </row>
    <row r="61" spans="1:7" ht="16.5" hidden="1" thickBot="1" x14ac:dyDescent="0.3">
      <c r="A61" s="14" t="s">
        <v>27</v>
      </c>
      <c r="B61" s="43">
        <f>SUM(B62:B68)</f>
        <v>0</v>
      </c>
      <c r="C61" s="43">
        <f t="shared" ref="C61:G61" si="8">SUM(C62:C68)</f>
        <v>0</v>
      </c>
      <c r="D61" s="43">
        <f t="shared" si="8"/>
        <v>0</v>
      </c>
      <c r="E61" s="43">
        <f t="shared" si="8"/>
        <v>0</v>
      </c>
      <c r="F61" s="43">
        <f t="shared" si="8"/>
        <v>0</v>
      </c>
      <c r="G61" s="43">
        <f t="shared" si="8"/>
        <v>0</v>
      </c>
    </row>
    <row r="62" spans="1:7" ht="27.75" hidden="1" customHeight="1" thickBot="1" x14ac:dyDescent="0.3">
      <c r="A62" s="21" t="s">
        <v>56</v>
      </c>
      <c r="B62" s="41">
        <f>+[1]МФ!B62</f>
        <v>0</v>
      </c>
      <c r="C62" s="41">
        <f>+[1]МФ!C62</f>
        <v>0</v>
      </c>
      <c r="D62" s="41">
        <f>+[1]МФ!D62</f>
        <v>0</v>
      </c>
      <c r="E62" s="41">
        <f>+[1]МФ!E62</f>
        <v>0</v>
      </c>
      <c r="F62" s="41">
        <f>+[1]МФ!F62</f>
        <v>0</v>
      </c>
      <c r="G62" s="41">
        <f>+[1]МФ!G62</f>
        <v>0</v>
      </c>
    </row>
    <row r="63" spans="1:7" ht="48.75" hidden="1" customHeight="1" thickBot="1" x14ac:dyDescent="0.3">
      <c r="A63" s="22"/>
      <c r="B63" s="41">
        <f>+[1]МФ!B63</f>
        <v>0</v>
      </c>
      <c r="C63" s="41">
        <f>+[1]МФ!C63</f>
        <v>0</v>
      </c>
      <c r="D63" s="41">
        <f>+[1]МФ!D63</f>
        <v>0</v>
      </c>
      <c r="E63" s="41">
        <f>+[1]МФ!E63</f>
        <v>0</v>
      </c>
      <c r="F63" s="41">
        <f>+[1]МФ!F63</f>
        <v>0</v>
      </c>
      <c r="G63" s="41">
        <f>+[1]МФ!G63</f>
        <v>0</v>
      </c>
    </row>
    <row r="64" spans="1:7" ht="16.5" hidden="1" thickBot="1" x14ac:dyDescent="0.3">
      <c r="A64" s="22"/>
      <c r="B64" s="41">
        <f>+[1]МФ!B64</f>
        <v>0</v>
      </c>
      <c r="C64" s="41">
        <f>+[1]МФ!C64</f>
        <v>0</v>
      </c>
      <c r="D64" s="41">
        <f>+[1]МФ!D64</f>
        <v>0</v>
      </c>
      <c r="E64" s="41">
        <f>+[1]МФ!E64</f>
        <v>0</v>
      </c>
      <c r="F64" s="41">
        <f>+[1]МФ!F64</f>
        <v>0</v>
      </c>
      <c r="G64" s="41">
        <f>+[1]МФ!G64</f>
        <v>0</v>
      </c>
    </row>
    <row r="65" spans="1:7" ht="29.25" hidden="1" customHeight="1" thickBot="1" x14ac:dyDescent="0.3">
      <c r="A65" s="22"/>
      <c r="B65" s="41">
        <f>+[1]МФ!B65</f>
        <v>0</v>
      </c>
      <c r="C65" s="41">
        <f>+[1]МФ!C65</f>
        <v>0</v>
      </c>
      <c r="D65" s="41">
        <f>+[1]МФ!D65</f>
        <v>0</v>
      </c>
      <c r="E65" s="41">
        <f>+[1]МФ!E65</f>
        <v>0</v>
      </c>
      <c r="F65" s="41">
        <f>+[1]МФ!F65</f>
        <v>0</v>
      </c>
      <c r="G65" s="41">
        <f>+[1]МФ!G65</f>
        <v>0</v>
      </c>
    </row>
    <row r="66" spans="1:7" ht="16.5" hidden="1" thickBot="1" x14ac:dyDescent="0.3">
      <c r="A66" s="22"/>
      <c r="B66" s="41">
        <f>+[1]МФ!B66</f>
        <v>0</v>
      </c>
      <c r="C66" s="41">
        <f>+[1]МФ!C66</f>
        <v>0</v>
      </c>
      <c r="D66" s="41">
        <f>+[1]МФ!D66</f>
        <v>0</v>
      </c>
      <c r="E66" s="41">
        <f>+[1]МФ!E66</f>
        <v>0</v>
      </c>
      <c r="F66" s="41">
        <f>+[1]МФ!F66</f>
        <v>0</v>
      </c>
      <c r="G66" s="41">
        <f>+[1]МФ!G66</f>
        <v>0</v>
      </c>
    </row>
    <row r="67" spans="1:7" ht="16.5" hidden="1" thickBot="1" x14ac:dyDescent="0.3">
      <c r="A67" s="22"/>
      <c r="B67" s="41">
        <f>+[1]МФ!B67</f>
        <v>0</v>
      </c>
      <c r="C67" s="41">
        <f>+[1]МФ!C67</f>
        <v>0</v>
      </c>
      <c r="D67" s="41">
        <f>+[1]МФ!D67</f>
        <v>0</v>
      </c>
      <c r="E67" s="41">
        <f>+[1]МФ!E67</f>
        <v>0</v>
      </c>
      <c r="F67" s="41">
        <f>+[1]МФ!F67</f>
        <v>0</v>
      </c>
      <c r="G67" s="41">
        <f>+[1]МФ!G67</f>
        <v>0</v>
      </c>
    </row>
    <row r="68" spans="1:7" ht="16.5" hidden="1" thickBot="1" x14ac:dyDescent="0.3">
      <c r="A68" s="22"/>
      <c r="B68" s="41">
        <f>+[1]МФ!B68</f>
        <v>0</v>
      </c>
      <c r="C68" s="41">
        <f>+[1]МФ!C68</f>
        <v>0</v>
      </c>
      <c r="D68" s="41">
        <f>+[1]МФ!D68</f>
        <v>0</v>
      </c>
      <c r="E68" s="41">
        <f>+[1]МФ!E68</f>
        <v>0</v>
      </c>
      <c r="F68" s="41">
        <f>+[1]МФ!F68</f>
        <v>0</v>
      </c>
      <c r="G68" s="41">
        <f>+[1]МФ!G68</f>
        <v>0</v>
      </c>
    </row>
    <row r="69" spans="1:7" ht="16.5" thickBot="1" x14ac:dyDescent="0.3">
      <c r="A69" s="14"/>
      <c r="B69" s="43"/>
      <c r="C69" s="43"/>
      <c r="D69" s="43"/>
      <c r="E69" s="43"/>
      <c r="F69" s="43"/>
      <c r="G69" s="43"/>
    </row>
    <row r="70" spans="1:7" ht="26.25" thickBot="1" x14ac:dyDescent="0.3">
      <c r="A70" s="4" t="s">
        <v>33</v>
      </c>
      <c r="B70" s="44">
        <f>SUM(B72:B78)</f>
        <v>6032000</v>
      </c>
      <c r="C70" s="44">
        <f t="shared" ref="C70:G70" si="9">SUM(C72:C78)</f>
        <v>5997251</v>
      </c>
      <c r="D70" s="44">
        <f t="shared" si="9"/>
        <v>0</v>
      </c>
      <c r="E70" s="44">
        <f t="shared" si="9"/>
        <v>0</v>
      </c>
      <c r="F70" s="44">
        <f t="shared" si="9"/>
        <v>0</v>
      </c>
      <c r="G70" s="44">
        <f t="shared" si="9"/>
        <v>0</v>
      </c>
    </row>
    <row r="71" spans="1:7" ht="16.5" thickBot="1" x14ac:dyDescent="0.3">
      <c r="A71" s="14" t="s">
        <v>9</v>
      </c>
      <c r="B71" s="43"/>
      <c r="C71" s="43"/>
      <c r="D71" s="43"/>
      <c r="E71" s="43"/>
      <c r="F71" s="43"/>
      <c r="G71" s="43"/>
    </row>
    <row r="72" spans="1:7" ht="16.5" thickBot="1" x14ac:dyDescent="0.3">
      <c r="A72" s="21" t="s">
        <v>53</v>
      </c>
      <c r="B72" s="41">
        <v>6000000</v>
      </c>
      <c r="C72" s="41">
        <v>5965251</v>
      </c>
      <c r="D72" s="41">
        <v>0</v>
      </c>
      <c r="E72" s="41">
        <v>0</v>
      </c>
      <c r="F72" s="41">
        <v>0</v>
      </c>
      <c r="G72" s="41">
        <v>0</v>
      </c>
    </row>
    <row r="73" spans="1:7" ht="16.5" hidden="1" thickBot="1" x14ac:dyDescent="0.3">
      <c r="A73" s="21" t="s">
        <v>64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7" ht="24" hidden="1" thickBot="1" x14ac:dyDescent="0.3">
      <c r="A74" s="22" t="s">
        <v>65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ht="16.5" thickBot="1" x14ac:dyDescent="0.3">
      <c r="A75" s="22" t="s">
        <v>66</v>
      </c>
      <c r="B75" s="41">
        <v>32000</v>
      </c>
      <c r="C75" s="41">
        <v>32000</v>
      </c>
      <c r="D75" s="41">
        <v>0</v>
      </c>
      <c r="E75" s="41">
        <v>0</v>
      </c>
      <c r="F75" s="41">
        <v>0</v>
      </c>
      <c r="G75" s="41">
        <v>0</v>
      </c>
    </row>
    <row r="76" spans="1:7" ht="24" hidden="1" thickBot="1" x14ac:dyDescent="0.3">
      <c r="A76" s="22" t="s">
        <v>67</v>
      </c>
      <c r="B76" s="41">
        <f>+[1]МФ!B76</f>
        <v>0</v>
      </c>
      <c r="C76" s="41">
        <f>+[1]МФ!C76</f>
        <v>0</v>
      </c>
      <c r="D76" s="41">
        <f>+[1]МФ!D76</f>
        <v>0</v>
      </c>
      <c r="E76" s="41">
        <f>+[1]МФ!E76</f>
        <v>0</v>
      </c>
      <c r="F76" s="41">
        <f>+[1]МФ!F76</f>
        <v>0</v>
      </c>
      <c r="G76" s="41">
        <f>+[1]МФ!G76</f>
        <v>0</v>
      </c>
    </row>
    <row r="77" spans="1:7" ht="16.5" hidden="1" thickBot="1" x14ac:dyDescent="0.3">
      <c r="A77" s="22" t="s">
        <v>69</v>
      </c>
      <c r="B77" s="41">
        <f>+[1]МФ!B77</f>
        <v>0</v>
      </c>
      <c r="C77" s="41">
        <f>+[1]МФ!C77</f>
        <v>0</v>
      </c>
      <c r="D77" s="41">
        <f>+[1]МФ!D77</f>
        <v>0</v>
      </c>
      <c r="E77" s="41">
        <f>+[1]МФ!E77</f>
        <v>0</v>
      </c>
      <c r="F77" s="41">
        <f>+[1]МФ!F77</f>
        <v>0</v>
      </c>
      <c r="G77" s="41">
        <f>+[1]МФ!G77</f>
        <v>0</v>
      </c>
    </row>
    <row r="78" spans="1:7" ht="35.25" hidden="1" thickBot="1" x14ac:dyDescent="0.3">
      <c r="A78" s="22" t="s">
        <v>70</v>
      </c>
      <c r="B78" s="41">
        <f>+[1]МФ!B78</f>
        <v>0</v>
      </c>
      <c r="C78" s="41">
        <f>+[1]МФ!C78</f>
        <v>0</v>
      </c>
      <c r="D78" s="41">
        <f>+[1]МФ!D78</f>
        <v>0</v>
      </c>
      <c r="E78" s="41">
        <f>+[1]МФ!E78</f>
        <v>0</v>
      </c>
      <c r="F78" s="41">
        <f>+[1]МФ!F78</f>
        <v>0</v>
      </c>
      <c r="G78" s="41">
        <f>+[1]МФ!G78</f>
        <v>0</v>
      </c>
    </row>
    <row r="79" spans="1:7" ht="16.5" thickBot="1" x14ac:dyDescent="0.3">
      <c r="A79" s="14"/>
      <c r="B79" s="43"/>
      <c r="C79" s="43"/>
      <c r="D79" s="43"/>
      <c r="E79" s="43"/>
      <c r="F79" s="43"/>
      <c r="G79" s="43"/>
    </row>
    <row r="80" spans="1:7" ht="16.5" thickBot="1" x14ac:dyDescent="0.3">
      <c r="A80" s="4" t="s">
        <v>14</v>
      </c>
      <c r="B80" s="44">
        <f>+B56+B70</f>
        <v>528926800</v>
      </c>
      <c r="C80" s="44">
        <f t="shared" ref="C80:G80" si="10">+C56+C70</f>
        <v>528931781</v>
      </c>
      <c r="D80" s="44">
        <f t="shared" si="10"/>
        <v>122938587</v>
      </c>
      <c r="E80" s="44">
        <f t="shared" si="10"/>
        <v>0</v>
      </c>
      <c r="F80" s="44">
        <f t="shared" si="10"/>
        <v>0</v>
      </c>
      <c r="G80" s="44">
        <f t="shared" si="10"/>
        <v>0</v>
      </c>
    </row>
    <row r="81" spans="1:7" ht="16.5" thickBot="1" x14ac:dyDescent="0.3">
      <c r="A81" s="14"/>
      <c r="B81" s="45"/>
      <c r="C81" s="45"/>
      <c r="D81" s="45"/>
      <c r="E81" s="45"/>
      <c r="F81" s="45"/>
      <c r="G81" s="45"/>
    </row>
    <row r="82" spans="1:7" ht="16.5" thickBot="1" x14ac:dyDescent="0.3">
      <c r="A82" s="14" t="s">
        <v>15</v>
      </c>
      <c r="B82" s="41">
        <v>9993</v>
      </c>
      <c r="C82" s="41">
        <v>9993</v>
      </c>
      <c r="D82" s="41">
        <v>9427</v>
      </c>
      <c r="E82" s="41">
        <v>0</v>
      </c>
      <c r="F82" s="41">
        <v>0</v>
      </c>
      <c r="G82" s="41">
        <v>0</v>
      </c>
    </row>
    <row r="83" spans="1:7" x14ac:dyDescent="0.25">
      <c r="A83" s="15"/>
      <c r="B83" s="12"/>
      <c r="C83" s="12"/>
      <c r="D83" s="12"/>
      <c r="E83" s="12"/>
      <c r="F83" s="12"/>
      <c r="G83" s="12"/>
    </row>
    <row r="84" spans="1:7" ht="16.5" thickBot="1" x14ac:dyDescent="0.3">
      <c r="A84" s="12"/>
      <c r="B84" s="12"/>
      <c r="C84" s="12"/>
      <c r="D84" s="12"/>
      <c r="E84" s="12"/>
      <c r="F84" s="12"/>
      <c r="G84" s="12"/>
    </row>
    <row r="85" spans="1:7" ht="16.5" thickBot="1" x14ac:dyDescent="0.3">
      <c r="A85" s="57" t="s">
        <v>49</v>
      </c>
      <c r="B85" s="58"/>
      <c r="C85" s="58"/>
      <c r="D85" s="58"/>
      <c r="E85" s="58"/>
      <c r="F85" s="58"/>
      <c r="G85" s="59"/>
    </row>
    <row r="86" spans="1:7" x14ac:dyDescent="0.25">
      <c r="A86" s="11" t="s">
        <v>6</v>
      </c>
      <c r="B86" s="1" t="s">
        <v>54</v>
      </c>
      <c r="C86" s="1" t="s">
        <v>1</v>
      </c>
      <c r="D86" s="1" t="s">
        <v>2</v>
      </c>
      <c r="E86" s="1" t="s">
        <v>2</v>
      </c>
      <c r="F86" s="1" t="s">
        <v>2</v>
      </c>
      <c r="G86" s="1" t="s">
        <v>2</v>
      </c>
    </row>
    <row r="87" spans="1:7" x14ac:dyDescent="0.25">
      <c r="A87" s="11" t="s">
        <v>7</v>
      </c>
      <c r="B87" s="2" t="s">
        <v>72</v>
      </c>
      <c r="C87" s="2" t="s">
        <v>55</v>
      </c>
      <c r="D87" s="2" t="s">
        <v>3</v>
      </c>
      <c r="E87" s="2" t="s">
        <v>3</v>
      </c>
      <c r="F87" s="2" t="s">
        <v>3</v>
      </c>
      <c r="G87" s="2" t="s">
        <v>3</v>
      </c>
    </row>
    <row r="88" spans="1:7" ht="26.25" thickBot="1" x14ac:dyDescent="0.3">
      <c r="A88" s="13"/>
      <c r="B88" s="36"/>
      <c r="C88" s="3" t="s">
        <v>72</v>
      </c>
      <c r="D88" s="3" t="s">
        <v>73</v>
      </c>
      <c r="E88" s="3" t="s">
        <v>74</v>
      </c>
      <c r="F88" s="3" t="s">
        <v>75</v>
      </c>
      <c r="G88" s="3" t="s">
        <v>76</v>
      </c>
    </row>
    <row r="89" spans="1:7" ht="16.5" thickBot="1" x14ac:dyDescent="0.3">
      <c r="A89" s="4" t="s">
        <v>8</v>
      </c>
      <c r="B89" s="17">
        <f>+B91+B92+B93</f>
        <v>2079200</v>
      </c>
      <c r="C89" s="17">
        <f t="shared" ref="C89:G89" si="11">+C91+C92+C93</f>
        <v>2079200</v>
      </c>
      <c r="D89" s="17">
        <f t="shared" si="11"/>
        <v>416110</v>
      </c>
      <c r="E89" s="17">
        <f t="shared" si="11"/>
        <v>0</v>
      </c>
      <c r="F89" s="17">
        <f t="shared" si="11"/>
        <v>0</v>
      </c>
      <c r="G89" s="17">
        <f t="shared" si="11"/>
        <v>0</v>
      </c>
    </row>
    <row r="90" spans="1:7" ht="16.5" thickBot="1" x14ac:dyDescent="0.3">
      <c r="A90" s="14" t="s">
        <v>9</v>
      </c>
      <c r="B90" s="18"/>
      <c r="C90" s="18"/>
      <c r="D90" s="18"/>
      <c r="E90" s="18"/>
      <c r="F90" s="18"/>
      <c r="G90" s="18"/>
    </row>
    <row r="91" spans="1:7" ht="16.5" thickBot="1" x14ac:dyDescent="0.3">
      <c r="A91" s="5" t="s">
        <v>10</v>
      </c>
      <c r="B91" s="41">
        <v>1449200</v>
      </c>
      <c r="C91" s="41">
        <v>1449200</v>
      </c>
      <c r="D91" s="41">
        <v>280712</v>
      </c>
      <c r="E91" s="41">
        <v>0</v>
      </c>
      <c r="F91" s="41">
        <v>0</v>
      </c>
      <c r="G91" s="41">
        <v>0</v>
      </c>
    </row>
    <row r="92" spans="1:7" ht="16.5" thickBot="1" x14ac:dyDescent="0.3">
      <c r="A92" s="5" t="s">
        <v>11</v>
      </c>
      <c r="B92" s="41">
        <v>630000</v>
      </c>
      <c r="C92" s="41">
        <v>630000</v>
      </c>
      <c r="D92" s="41">
        <v>135398</v>
      </c>
      <c r="E92" s="41">
        <v>0</v>
      </c>
      <c r="F92" s="41">
        <v>0</v>
      </c>
      <c r="G92" s="41">
        <v>0</v>
      </c>
    </row>
    <row r="93" spans="1:7" ht="16.5" thickBot="1" x14ac:dyDescent="0.3">
      <c r="A93" s="5" t="s">
        <v>12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</row>
    <row r="94" spans="1:7" ht="16.5" thickBot="1" x14ac:dyDescent="0.3">
      <c r="A94" s="14"/>
      <c r="B94" s="43"/>
      <c r="C94" s="43"/>
      <c r="D94" s="43"/>
      <c r="E94" s="43"/>
      <c r="F94" s="43"/>
      <c r="G94" s="43"/>
    </row>
    <row r="95" spans="1:7" ht="26.25" thickBot="1" x14ac:dyDescent="0.3">
      <c r="A95" s="4" t="s">
        <v>33</v>
      </c>
      <c r="B95" s="44">
        <f>+B97+B98</f>
        <v>0</v>
      </c>
      <c r="C95" s="44">
        <f t="shared" ref="C95:G95" si="12">+C97+C98</f>
        <v>0</v>
      </c>
      <c r="D95" s="44">
        <f t="shared" si="12"/>
        <v>0</v>
      </c>
      <c r="E95" s="44">
        <f t="shared" si="12"/>
        <v>0</v>
      </c>
      <c r="F95" s="44">
        <f t="shared" si="12"/>
        <v>0</v>
      </c>
      <c r="G95" s="44">
        <f t="shared" si="12"/>
        <v>0</v>
      </c>
    </row>
    <row r="96" spans="1:7" ht="16.5" hidden="1" thickBot="1" x14ac:dyDescent="0.3">
      <c r="A96" s="14" t="s">
        <v>9</v>
      </c>
      <c r="B96" s="43"/>
      <c r="C96" s="43"/>
      <c r="D96" s="43"/>
      <c r="E96" s="43"/>
      <c r="F96" s="43"/>
      <c r="G96" s="43"/>
    </row>
    <row r="97" spans="1:7" ht="16.5" hidden="1" thickBot="1" x14ac:dyDescent="0.3">
      <c r="A97" s="20"/>
      <c r="B97" s="41">
        <f>+[1]МФ!B97</f>
        <v>0</v>
      </c>
      <c r="C97" s="41">
        <f>+[1]МФ!C97</f>
        <v>0</v>
      </c>
      <c r="D97" s="41">
        <f>+[1]МФ!D97</f>
        <v>0</v>
      </c>
      <c r="E97" s="41">
        <f>+[1]МФ!E97</f>
        <v>0</v>
      </c>
      <c r="F97" s="41">
        <f>+[1]МФ!F97</f>
        <v>0</v>
      </c>
      <c r="G97" s="41">
        <f>+[1]МФ!G97</f>
        <v>0</v>
      </c>
    </row>
    <row r="98" spans="1:7" ht="16.5" hidden="1" thickBot="1" x14ac:dyDescent="0.3">
      <c r="A98" s="14" t="s">
        <v>13</v>
      </c>
      <c r="B98" s="41">
        <f>+[1]МФ!B98</f>
        <v>0</v>
      </c>
      <c r="C98" s="41">
        <f>+[1]МФ!C98</f>
        <v>0</v>
      </c>
      <c r="D98" s="41">
        <f>+[1]МФ!D98</f>
        <v>0</v>
      </c>
      <c r="E98" s="41">
        <f>+[1]МФ!E98</f>
        <v>0</v>
      </c>
      <c r="F98" s="41">
        <f>+[1]МФ!F98</f>
        <v>0</v>
      </c>
      <c r="G98" s="41">
        <f>+[1]МФ!G98</f>
        <v>0</v>
      </c>
    </row>
    <row r="99" spans="1:7" ht="16.5" thickBot="1" x14ac:dyDescent="0.3">
      <c r="A99" s="14"/>
      <c r="B99" s="43"/>
      <c r="C99" s="43"/>
      <c r="D99" s="43"/>
      <c r="E99" s="43"/>
      <c r="F99" s="43"/>
      <c r="G99" s="43"/>
    </row>
    <row r="100" spans="1:7" ht="16.5" thickBot="1" x14ac:dyDescent="0.3">
      <c r="A100" s="4" t="s">
        <v>14</v>
      </c>
      <c r="B100" s="44">
        <f>+B89+B95</f>
        <v>2079200</v>
      </c>
      <c r="C100" s="44">
        <f t="shared" ref="C100:G100" si="13">+C89+C95</f>
        <v>2079200</v>
      </c>
      <c r="D100" s="44">
        <f t="shared" si="13"/>
        <v>416110</v>
      </c>
      <c r="E100" s="44">
        <f t="shared" si="13"/>
        <v>0</v>
      </c>
      <c r="F100" s="44">
        <f t="shared" si="13"/>
        <v>0</v>
      </c>
      <c r="G100" s="44">
        <f t="shared" si="13"/>
        <v>0</v>
      </c>
    </row>
    <row r="101" spans="1:7" ht="16.5" thickBot="1" x14ac:dyDescent="0.3">
      <c r="A101" s="14"/>
      <c r="B101" s="45"/>
      <c r="C101" s="45"/>
      <c r="D101" s="45"/>
      <c r="E101" s="45"/>
      <c r="F101" s="45"/>
      <c r="G101" s="45"/>
    </row>
    <row r="102" spans="1:7" ht="16.5" thickBot="1" x14ac:dyDescent="0.3">
      <c r="A102" s="14" t="s">
        <v>15</v>
      </c>
      <c r="B102" s="41">
        <v>18</v>
      </c>
      <c r="C102" s="41">
        <v>18</v>
      </c>
      <c r="D102" s="41">
        <v>15</v>
      </c>
      <c r="E102" s="41">
        <v>0</v>
      </c>
      <c r="F102" s="41">
        <v>0</v>
      </c>
      <c r="G102" s="41">
        <v>0</v>
      </c>
    </row>
    <row r="103" spans="1:7" x14ac:dyDescent="0.25">
      <c r="A103" s="15"/>
      <c r="B103" s="12"/>
      <c r="C103" s="12"/>
      <c r="D103" s="12"/>
      <c r="E103" s="12"/>
      <c r="F103" s="12"/>
      <c r="G103" s="12"/>
    </row>
    <row r="104" spans="1:7" ht="16.5" thickBot="1" x14ac:dyDescent="0.3">
      <c r="A104" s="12"/>
      <c r="B104" s="12"/>
      <c r="C104" s="12"/>
      <c r="D104" s="12"/>
      <c r="E104" s="12"/>
      <c r="F104" s="12"/>
      <c r="G104" s="12"/>
    </row>
    <row r="105" spans="1:7" ht="16.5" thickBot="1" x14ac:dyDescent="0.3">
      <c r="A105" s="54" t="s">
        <v>50</v>
      </c>
      <c r="B105" s="55"/>
      <c r="C105" s="55"/>
      <c r="D105" s="55"/>
      <c r="E105" s="55"/>
      <c r="F105" s="55"/>
      <c r="G105" s="56"/>
    </row>
    <row r="106" spans="1:7" x14ac:dyDescent="0.25">
      <c r="A106" s="16" t="s">
        <v>6</v>
      </c>
      <c r="B106" s="1" t="s">
        <v>54</v>
      </c>
      <c r="C106" s="1" t="s">
        <v>1</v>
      </c>
      <c r="D106" s="1" t="s">
        <v>2</v>
      </c>
      <c r="E106" s="1" t="s">
        <v>2</v>
      </c>
      <c r="F106" s="1" t="s">
        <v>2</v>
      </c>
      <c r="G106" s="1" t="s">
        <v>2</v>
      </c>
    </row>
    <row r="107" spans="1:7" x14ac:dyDescent="0.25">
      <c r="A107" s="16" t="s">
        <v>7</v>
      </c>
      <c r="B107" s="2" t="s">
        <v>72</v>
      </c>
      <c r="C107" s="2" t="s">
        <v>55</v>
      </c>
      <c r="D107" s="2" t="s">
        <v>3</v>
      </c>
      <c r="E107" s="2" t="s">
        <v>3</v>
      </c>
      <c r="F107" s="2" t="s">
        <v>3</v>
      </c>
      <c r="G107" s="2" t="s">
        <v>3</v>
      </c>
    </row>
    <row r="108" spans="1:7" ht="26.25" thickBot="1" x14ac:dyDescent="0.3">
      <c r="A108" s="7"/>
      <c r="B108" s="36"/>
      <c r="C108" s="3" t="s">
        <v>72</v>
      </c>
      <c r="D108" s="3" t="s">
        <v>73</v>
      </c>
      <c r="E108" s="3" t="s">
        <v>74</v>
      </c>
      <c r="F108" s="3" t="s">
        <v>75</v>
      </c>
      <c r="G108" s="3" t="s">
        <v>76</v>
      </c>
    </row>
    <row r="109" spans="1:7" ht="16.5" thickBot="1" x14ac:dyDescent="0.3">
      <c r="A109" s="8" t="s">
        <v>8</v>
      </c>
      <c r="B109" s="17">
        <f>+B111+B112+B113</f>
        <v>63925000</v>
      </c>
      <c r="C109" s="17">
        <f t="shared" ref="C109:G109" si="14">+C111+C112+C113</f>
        <v>63925000</v>
      </c>
      <c r="D109" s="17">
        <f t="shared" si="14"/>
        <v>15795075</v>
      </c>
      <c r="E109" s="17">
        <f t="shared" si="14"/>
        <v>0</v>
      </c>
      <c r="F109" s="17">
        <f t="shared" si="14"/>
        <v>0</v>
      </c>
      <c r="G109" s="17">
        <f t="shared" si="14"/>
        <v>0</v>
      </c>
    </row>
    <row r="110" spans="1:7" ht="16.5" thickBot="1" x14ac:dyDescent="0.3">
      <c r="A110" s="6" t="s">
        <v>9</v>
      </c>
      <c r="B110" s="18"/>
      <c r="C110" s="18"/>
      <c r="D110" s="18"/>
      <c r="E110" s="18"/>
      <c r="F110" s="18"/>
      <c r="G110" s="18"/>
    </row>
    <row r="111" spans="1:7" ht="16.5" thickBot="1" x14ac:dyDescent="0.3">
      <c r="A111" s="9" t="s">
        <v>10</v>
      </c>
      <c r="B111" s="41">
        <v>50263900</v>
      </c>
      <c r="C111" s="41">
        <v>50263900</v>
      </c>
      <c r="D111" s="41">
        <v>12491431</v>
      </c>
      <c r="E111" s="41">
        <v>0</v>
      </c>
      <c r="F111" s="41">
        <v>0</v>
      </c>
      <c r="G111" s="41">
        <v>0</v>
      </c>
    </row>
    <row r="112" spans="1:7" ht="16.5" thickBot="1" x14ac:dyDescent="0.3">
      <c r="A112" s="9" t="s">
        <v>11</v>
      </c>
      <c r="B112" s="41">
        <v>13661100</v>
      </c>
      <c r="C112" s="41">
        <v>13661100</v>
      </c>
      <c r="D112" s="41">
        <v>3303644</v>
      </c>
      <c r="E112" s="41">
        <v>0</v>
      </c>
      <c r="F112" s="41">
        <v>0</v>
      </c>
      <c r="G112" s="41">
        <v>0</v>
      </c>
    </row>
    <row r="113" spans="1:7" ht="16.5" thickBot="1" x14ac:dyDescent="0.3">
      <c r="A113" s="9" t="s">
        <v>12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</row>
    <row r="114" spans="1:7" ht="16.5" thickBot="1" x14ac:dyDescent="0.3">
      <c r="A114" s="6" t="s">
        <v>27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</row>
    <row r="115" spans="1:7" ht="16.5" hidden="1" thickBot="1" x14ac:dyDescent="0.3">
      <c r="A115" s="20" t="s">
        <v>57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1:7" ht="16.5" thickBot="1" x14ac:dyDescent="0.3">
      <c r="A116" s="20" t="s">
        <v>58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</row>
    <row r="117" spans="1:7" ht="16.5" hidden="1" thickBot="1" x14ac:dyDescent="0.3">
      <c r="A117" s="20"/>
      <c r="B117" s="41"/>
      <c r="C117" s="41"/>
      <c r="D117" s="41"/>
      <c r="E117" s="41"/>
      <c r="F117" s="41"/>
      <c r="G117" s="41"/>
    </row>
    <row r="118" spans="1:7" ht="16.5" hidden="1" thickBot="1" x14ac:dyDescent="0.3">
      <c r="A118" s="20"/>
      <c r="B118" s="41"/>
      <c r="C118" s="41"/>
      <c r="D118" s="41"/>
      <c r="E118" s="41"/>
      <c r="F118" s="41"/>
      <c r="G118" s="41"/>
    </row>
    <row r="119" spans="1:7" ht="16.5" thickBot="1" x14ac:dyDescent="0.3">
      <c r="A119" s="6"/>
      <c r="B119" s="41"/>
      <c r="C119" s="41"/>
      <c r="D119" s="41"/>
      <c r="E119" s="41"/>
      <c r="F119" s="41"/>
      <c r="G119" s="41"/>
    </row>
    <row r="120" spans="1:7" ht="26.25" thickBot="1" x14ac:dyDescent="0.3">
      <c r="A120" s="8" t="s">
        <v>33</v>
      </c>
      <c r="B120" s="40">
        <f>+B122+B123</f>
        <v>0</v>
      </c>
      <c r="C120" s="40">
        <f t="shared" ref="C120:G120" si="15">+C122+C123</f>
        <v>0</v>
      </c>
      <c r="D120" s="40">
        <f t="shared" si="15"/>
        <v>0</v>
      </c>
      <c r="E120" s="40">
        <f t="shared" si="15"/>
        <v>0</v>
      </c>
      <c r="F120" s="40">
        <f t="shared" si="15"/>
        <v>0</v>
      </c>
      <c r="G120" s="40">
        <f t="shared" si="15"/>
        <v>0</v>
      </c>
    </row>
    <row r="121" spans="1:7" ht="16.5" hidden="1" thickBot="1" x14ac:dyDescent="0.3">
      <c r="A121" s="6" t="s">
        <v>9</v>
      </c>
      <c r="B121" s="41"/>
      <c r="C121" s="41"/>
      <c r="D121" s="41"/>
      <c r="E121" s="41"/>
      <c r="F121" s="41"/>
      <c r="G121" s="41"/>
    </row>
    <row r="122" spans="1:7" ht="16.5" hidden="1" thickBot="1" x14ac:dyDescent="0.3">
      <c r="A122" s="6"/>
      <c r="B122" s="41">
        <f>+[1]МФ!B121</f>
        <v>0</v>
      </c>
      <c r="C122" s="41">
        <f>+[1]МФ!C121</f>
        <v>0</v>
      </c>
      <c r="D122" s="41">
        <f>+[1]МФ!D121</f>
        <v>0</v>
      </c>
      <c r="E122" s="41">
        <f>+[1]МФ!E121</f>
        <v>0</v>
      </c>
      <c r="F122" s="41">
        <f>+[1]МФ!F121</f>
        <v>0</v>
      </c>
      <c r="G122" s="41">
        <f>+[1]МФ!G121</f>
        <v>0</v>
      </c>
    </row>
    <row r="123" spans="1:7" ht="16.5" hidden="1" thickBot="1" x14ac:dyDescent="0.3">
      <c r="A123" s="6" t="s">
        <v>13</v>
      </c>
      <c r="B123" s="41">
        <f>+[1]МФ!B122</f>
        <v>0</v>
      </c>
      <c r="C123" s="41">
        <f>+[1]МФ!C122</f>
        <v>0</v>
      </c>
      <c r="D123" s="41">
        <f>+[1]МФ!D122</f>
        <v>0</v>
      </c>
      <c r="E123" s="41">
        <f>+[1]МФ!E122</f>
        <v>0</v>
      </c>
      <c r="F123" s="41">
        <f>+[1]МФ!F122</f>
        <v>0</v>
      </c>
      <c r="G123" s="41">
        <f>+[1]МФ!G122</f>
        <v>0</v>
      </c>
    </row>
    <row r="124" spans="1:7" ht="16.5" thickBot="1" x14ac:dyDescent="0.3">
      <c r="A124" s="6"/>
      <c r="B124" s="41"/>
      <c r="C124" s="41"/>
      <c r="D124" s="41"/>
      <c r="E124" s="41"/>
      <c r="F124" s="41"/>
      <c r="G124" s="41"/>
    </row>
    <row r="125" spans="1:7" ht="16.5" thickBot="1" x14ac:dyDescent="0.3">
      <c r="A125" s="8" t="s">
        <v>14</v>
      </c>
      <c r="B125" s="40">
        <f>+B109+B120</f>
        <v>63925000</v>
      </c>
      <c r="C125" s="40">
        <f t="shared" ref="C125:G125" si="16">+C109+C120</f>
        <v>63925000</v>
      </c>
      <c r="D125" s="40">
        <f t="shared" si="16"/>
        <v>15795075</v>
      </c>
      <c r="E125" s="40">
        <f t="shared" si="16"/>
        <v>0</v>
      </c>
      <c r="F125" s="40">
        <f t="shared" si="16"/>
        <v>0</v>
      </c>
      <c r="G125" s="40">
        <f t="shared" si="16"/>
        <v>0</v>
      </c>
    </row>
    <row r="126" spans="1:7" ht="16.5" thickBot="1" x14ac:dyDescent="0.3">
      <c r="A126" s="6"/>
      <c r="B126" s="42"/>
      <c r="C126" s="42"/>
      <c r="D126" s="42"/>
      <c r="E126" s="42"/>
      <c r="F126" s="42"/>
      <c r="G126" s="42"/>
    </row>
    <row r="127" spans="1:7" ht="16.5" thickBot="1" x14ac:dyDescent="0.3">
      <c r="A127" s="6" t="s">
        <v>15</v>
      </c>
      <c r="B127" s="41">
        <v>1295</v>
      </c>
      <c r="C127" s="41">
        <v>1295</v>
      </c>
      <c r="D127" s="41">
        <v>1230</v>
      </c>
      <c r="E127" s="41">
        <v>0</v>
      </c>
      <c r="F127" s="41">
        <v>0</v>
      </c>
      <c r="G127" s="41">
        <v>0</v>
      </c>
    </row>
    <row r="129" spans="1:7" ht="16.5" thickBot="1" x14ac:dyDescent="0.3"/>
    <row r="130" spans="1:7" ht="16.5" thickBot="1" x14ac:dyDescent="0.3">
      <c r="A130" s="54" t="s">
        <v>51</v>
      </c>
      <c r="B130" s="55"/>
      <c r="C130" s="55"/>
      <c r="D130" s="55"/>
      <c r="E130" s="55"/>
      <c r="F130" s="55"/>
      <c r="G130" s="56"/>
    </row>
    <row r="131" spans="1:7" x14ac:dyDescent="0.25">
      <c r="A131" s="16" t="s">
        <v>6</v>
      </c>
      <c r="B131" s="1" t="s">
        <v>54</v>
      </c>
      <c r="C131" s="1" t="s">
        <v>1</v>
      </c>
      <c r="D131" s="1" t="s">
        <v>2</v>
      </c>
      <c r="E131" s="1" t="s">
        <v>2</v>
      </c>
      <c r="F131" s="1" t="s">
        <v>2</v>
      </c>
      <c r="G131" s="1" t="s">
        <v>2</v>
      </c>
    </row>
    <row r="132" spans="1:7" x14ac:dyDescent="0.25">
      <c r="A132" s="16" t="s">
        <v>7</v>
      </c>
      <c r="B132" s="2" t="s">
        <v>72</v>
      </c>
      <c r="C132" s="2" t="s">
        <v>55</v>
      </c>
      <c r="D132" s="2" t="s">
        <v>3</v>
      </c>
      <c r="E132" s="2" t="s">
        <v>3</v>
      </c>
      <c r="F132" s="2" t="s">
        <v>3</v>
      </c>
      <c r="G132" s="2" t="s">
        <v>3</v>
      </c>
    </row>
    <row r="133" spans="1:7" ht="26.25" thickBot="1" x14ac:dyDescent="0.3">
      <c r="A133" s="7"/>
      <c r="B133" s="36"/>
      <c r="C133" s="3" t="s">
        <v>72</v>
      </c>
      <c r="D133" s="3" t="s">
        <v>73</v>
      </c>
      <c r="E133" s="3" t="s">
        <v>74</v>
      </c>
      <c r="F133" s="3" t="s">
        <v>75</v>
      </c>
      <c r="G133" s="3" t="s">
        <v>76</v>
      </c>
    </row>
    <row r="134" spans="1:7" ht="16.5" thickBot="1" x14ac:dyDescent="0.3">
      <c r="A134" s="8" t="s">
        <v>8</v>
      </c>
      <c r="B134" s="40">
        <f>+B136+B137+B138</f>
        <v>2582500</v>
      </c>
      <c r="C134" s="40">
        <f t="shared" ref="C134:G134" si="17">+C136+C137+C138</f>
        <v>2582500</v>
      </c>
      <c r="D134" s="40">
        <f t="shared" si="17"/>
        <v>508044</v>
      </c>
      <c r="E134" s="40">
        <f t="shared" si="17"/>
        <v>0</v>
      </c>
      <c r="F134" s="40">
        <f t="shared" si="17"/>
        <v>0</v>
      </c>
      <c r="G134" s="40">
        <f t="shared" si="17"/>
        <v>0</v>
      </c>
    </row>
    <row r="135" spans="1:7" ht="16.5" thickBot="1" x14ac:dyDescent="0.3">
      <c r="A135" s="6" t="s">
        <v>9</v>
      </c>
      <c r="B135" s="41"/>
      <c r="C135" s="41"/>
      <c r="D135" s="41"/>
      <c r="E135" s="41"/>
      <c r="F135" s="41"/>
      <c r="G135" s="41"/>
    </row>
    <row r="136" spans="1:7" ht="16.5" thickBot="1" x14ac:dyDescent="0.3">
      <c r="A136" s="9" t="s">
        <v>10</v>
      </c>
      <c r="B136" s="41">
        <v>2356500</v>
      </c>
      <c r="C136" s="41">
        <v>2356500</v>
      </c>
      <c r="D136" s="41">
        <v>482754</v>
      </c>
      <c r="E136" s="41">
        <v>0</v>
      </c>
      <c r="F136" s="41">
        <v>0</v>
      </c>
      <c r="G136" s="41">
        <v>0</v>
      </c>
    </row>
    <row r="137" spans="1:7" ht="16.5" thickBot="1" x14ac:dyDescent="0.3">
      <c r="A137" s="9" t="s">
        <v>11</v>
      </c>
      <c r="B137" s="41">
        <v>226000</v>
      </c>
      <c r="C137" s="41">
        <v>226000</v>
      </c>
      <c r="D137" s="41">
        <v>25290</v>
      </c>
      <c r="E137" s="41">
        <v>0</v>
      </c>
      <c r="F137" s="41">
        <v>0</v>
      </c>
      <c r="G137" s="41">
        <v>0</v>
      </c>
    </row>
    <row r="138" spans="1:7" ht="16.5" thickBot="1" x14ac:dyDescent="0.3">
      <c r="A138" s="9" t="s">
        <v>12</v>
      </c>
      <c r="B138" s="41">
        <v>0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</row>
    <row r="139" spans="1:7" ht="16.5" thickBot="1" x14ac:dyDescent="0.3">
      <c r="A139" s="6"/>
      <c r="B139" s="41"/>
      <c r="C139" s="41"/>
      <c r="D139" s="41"/>
      <c r="E139" s="41"/>
      <c r="F139" s="41"/>
      <c r="G139" s="41"/>
    </row>
    <row r="140" spans="1:7" ht="26.25" thickBot="1" x14ac:dyDescent="0.3">
      <c r="A140" s="8" t="s">
        <v>33</v>
      </c>
      <c r="B140" s="40">
        <f>+B142</f>
        <v>4345000</v>
      </c>
      <c r="C140" s="40">
        <f t="shared" ref="C140:G140" si="18">+C142</f>
        <v>4345000</v>
      </c>
      <c r="D140" s="40">
        <f t="shared" si="18"/>
        <v>1133403</v>
      </c>
      <c r="E140" s="40">
        <f t="shared" si="18"/>
        <v>0</v>
      </c>
      <c r="F140" s="40">
        <f t="shared" si="18"/>
        <v>0</v>
      </c>
      <c r="G140" s="40">
        <f t="shared" si="18"/>
        <v>0</v>
      </c>
    </row>
    <row r="141" spans="1:7" ht="16.5" thickBot="1" x14ac:dyDescent="0.3">
      <c r="A141" s="6" t="s">
        <v>9</v>
      </c>
      <c r="B141" s="41"/>
      <c r="C141" s="41"/>
      <c r="D141" s="41"/>
      <c r="E141" s="41"/>
      <c r="F141" s="41"/>
      <c r="G141" s="41"/>
    </row>
    <row r="142" spans="1:7" ht="24" thickBot="1" x14ac:dyDescent="0.3">
      <c r="A142" s="23" t="s">
        <v>59</v>
      </c>
      <c r="B142" s="41">
        <v>4345000</v>
      </c>
      <c r="C142" s="41">
        <v>4345000</v>
      </c>
      <c r="D142" s="41">
        <v>1133403</v>
      </c>
      <c r="E142" s="41">
        <v>0</v>
      </c>
      <c r="F142" s="41">
        <v>0</v>
      </c>
      <c r="G142" s="41">
        <v>0</v>
      </c>
    </row>
    <row r="143" spans="1:7" ht="16.5" thickBot="1" x14ac:dyDescent="0.3">
      <c r="A143" s="6"/>
      <c r="B143" s="41"/>
      <c r="C143" s="41"/>
      <c r="D143" s="41"/>
      <c r="E143" s="41"/>
      <c r="F143" s="41"/>
      <c r="G143" s="41"/>
    </row>
    <row r="144" spans="1:7" ht="16.5" hidden="1" thickBot="1" x14ac:dyDescent="0.3">
      <c r="A144" s="6"/>
      <c r="B144" s="41"/>
      <c r="C144" s="41"/>
      <c r="D144" s="41"/>
      <c r="E144" s="41"/>
      <c r="F144" s="41"/>
      <c r="G144" s="41"/>
    </row>
    <row r="145" spans="1:7" ht="16.5" thickBot="1" x14ac:dyDescent="0.3">
      <c r="A145" s="8" t="s">
        <v>14</v>
      </c>
      <c r="B145" s="40">
        <f>+B134+B140</f>
        <v>6927500</v>
      </c>
      <c r="C145" s="40">
        <f t="shared" ref="C145:G145" si="19">+C134+C140</f>
        <v>6927500</v>
      </c>
      <c r="D145" s="40">
        <f t="shared" si="19"/>
        <v>1641447</v>
      </c>
      <c r="E145" s="40">
        <f t="shared" si="19"/>
        <v>0</v>
      </c>
      <c r="F145" s="40">
        <f t="shared" si="19"/>
        <v>0</v>
      </c>
      <c r="G145" s="40">
        <f t="shared" si="19"/>
        <v>0</v>
      </c>
    </row>
    <row r="146" spans="1:7" ht="16.5" thickBot="1" x14ac:dyDescent="0.3">
      <c r="A146" s="6"/>
      <c r="B146" s="42"/>
      <c r="C146" s="42"/>
      <c r="D146" s="42"/>
      <c r="E146" s="42"/>
      <c r="F146" s="42"/>
      <c r="G146" s="42"/>
    </row>
    <row r="147" spans="1:7" ht="16.5" thickBot="1" x14ac:dyDescent="0.3">
      <c r="A147" s="6" t="s">
        <v>15</v>
      </c>
      <c r="B147" s="41">
        <v>35</v>
      </c>
      <c r="C147" s="41">
        <v>35</v>
      </c>
      <c r="D147" s="41">
        <v>32</v>
      </c>
      <c r="E147" s="41">
        <v>0</v>
      </c>
      <c r="F147" s="41">
        <v>0</v>
      </c>
      <c r="G147" s="41">
        <v>0</v>
      </c>
    </row>
    <row r="149" spans="1:7" ht="16.5" thickBot="1" x14ac:dyDescent="0.3"/>
    <row r="150" spans="1:7" ht="16.5" thickBot="1" x14ac:dyDescent="0.3">
      <c r="A150" s="54" t="s">
        <v>52</v>
      </c>
      <c r="B150" s="55"/>
      <c r="C150" s="55"/>
      <c r="D150" s="55"/>
      <c r="E150" s="55"/>
      <c r="F150" s="55"/>
      <c r="G150" s="56"/>
    </row>
    <row r="151" spans="1:7" x14ac:dyDescent="0.25">
      <c r="A151" s="16" t="s">
        <v>6</v>
      </c>
      <c r="B151" s="1" t="s">
        <v>54</v>
      </c>
      <c r="C151" s="1" t="s">
        <v>1</v>
      </c>
      <c r="D151" s="1" t="s">
        <v>2</v>
      </c>
      <c r="E151" s="1" t="s">
        <v>2</v>
      </c>
      <c r="F151" s="1" t="s">
        <v>2</v>
      </c>
      <c r="G151" s="1" t="s">
        <v>2</v>
      </c>
    </row>
    <row r="152" spans="1:7" x14ac:dyDescent="0.25">
      <c r="A152" s="16" t="s">
        <v>7</v>
      </c>
      <c r="B152" s="2" t="s">
        <v>72</v>
      </c>
      <c r="C152" s="2" t="s">
        <v>55</v>
      </c>
      <c r="D152" s="2" t="s">
        <v>3</v>
      </c>
      <c r="E152" s="2" t="s">
        <v>3</v>
      </c>
      <c r="F152" s="2" t="s">
        <v>3</v>
      </c>
      <c r="G152" s="2" t="s">
        <v>3</v>
      </c>
    </row>
    <row r="153" spans="1:7" ht="26.25" thickBot="1" x14ac:dyDescent="0.3">
      <c r="A153" s="7"/>
      <c r="B153" s="36"/>
      <c r="C153" s="3" t="s">
        <v>72</v>
      </c>
      <c r="D153" s="3" t="s">
        <v>73</v>
      </c>
      <c r="E153" s="3" t="s">
        <v>74</v>
      </c>
      <c r="F153" s="3" t="s">
        <v>75</v>
      </c>
      <c r="G153" s="3" t="s">
        <v>76</v>
      </c>
    </row>
    <row r="154" spans="1:7" ht="16.5" thickBot="1" x14ac:dyDescent="0.3">
      <c r="A154" s="8" t="s">
        <v>8</v>
      </c>
      <c r="B154" s="40">
        <f>+B156+B157+B158</f>
        <v>33009300</v>
      </c>
      <c r="C154" s="40">
        <f t="shared" ref="C154:G154" si="20">+C156+C157+C158</f>
        <v>33009300</v>
      </c>
      <c r="D154" s="40">
        <f t="shared" si="20"/>
        <v>3269505</v>
      </c>
      <c r="E154" s="40">
        <f t="shared" si="20"/>
        <v>0</v>
      </c>
      <c r="F154" s="40">
        <f t="shared" si="20"/>
        <v>0</v>
      </c>
      <c r="G154" s="40">
        <f t="shared" si="20"/>
        <v>0</v>
      </c>
    </row>
    <row r="155" spans="1:7" ht="16.5" thickBot="1" x14ac:dyDescent="0.3">
      <c r="A155" s="6" t="s">
        <v>9</v>
      </c>
      <c r="B155" s="41"/>
      <c r="C155" s="41"/>
      <c r="D155" s="41"/>
      <c r="E155" s="41"/>
      <c r="F155" s="41"/>
      <c r="G155" s="41"/>
    </row>
    <row r="156" spans="1:7" ht="16.5" thickBot="1" x14ac:dyDescent="0.3">
      <c r="A156" s="9" t="s">
        <v>10</v>
      </c>
      <c r="B156" s="41">
        <v>12129600</v>
      </c>
      <c r="C156" s="41">
        <v>12129600</v>
      </c>
      <c r="D156" s="41">
        <v>2400448</v>
      </c>
      <c r="E156" s="41">
        <v>0</v>
      </c>
      <c r="F156" s="41">
        <v>0</v>
      </c>
      <c r="G156" s="41">
        <v>0</v>
      </c>
    </row>
    <row r="157" spans="1:7" ht="16.5" thickBot="1" x14ac:dyDescent="0.3">
      <c r="A157" s="9" t="s">
        <v>11</v>
      </c>
      <c r="B157" s="41">
        <v>20879700</v>
      </c>
      <c r="C157" s="41">
        <v>20879700</v>
      </c>
      <c r="D157" s="41">
        <v>869057</v>
      </c>
      <c r="E157" s="41">
        <v>0</v>
      </c>
      <c r="F157" s="41">
        <v>0</v>
      </c>
      <c r="G157" s="41">
        <v>0</v>
      </c>
    </row>
    <row r="158" spans="1:7" ht="16.5" thickBot="1" x14ac:dyDescent="0.3">
      <c r="A158" s="9" t="s">
        <v>12</v>
      </c>
      <c r="B158" s="41">
        <v>0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</row>
    <row r="159" spans="1:7" ht="16.5" hidden="1" thickBot="1" x14ac:dyDescent="0.3">
      <c r="A159" s="6" t="s">
        <v>27</v>
      </c>
      <c r="B159" s="41" t="e">
        <f>+B160</f>
        <v>#REF!</v>
      </c>
      <c r="C159" s="41" t="e">
        <f t="shared" ref="C159:G159" si="21">+C160</f>
        <v>#REF!</v>
      </c>
      <c r="D159" s="41" t="e">
        <f t="shared" si="21"/>
        <v>#REF!</v>
      </c>
      <c r="E159" s="41" t="e">
        <f t="shared" si="21"/>
        <v>#REF!</v>
      </c>
      <c r="F159" s="41" t="e">
        <f t="shared" si="21"/>
        <v>#REF!</v>
      </c>
      <c r="G159" s="41" t="e">
        <f t="shared" si="21"/>
        <v>#REF!</v>
      </c>
    </row>
    <row r="160" spans="1:7" ht="23.25" hidden="1" thickBot="1" x14ac:dyDescent="0.3">
      <c r="A160" s="24" t="s">
        <v>32</v>
      </c>
      <c r="B160" s="41" t="e">
        <f>+[1]МФ!#REF!</f>
        <v>#REF!</v>
      </c>
      <c r="C160" s="41" t="e">
        <f>+[1]МФ!#REF!</f>
        <v>#REF!</v>
      </c>
      <c r="D160" s="41" t="e">
        <f>+[1]МФ!#REF!</f>
        <v>#REF!</v>
      </c>
      <c r="E160" s="41" t="e">
        <f>+[1]МФ!#REF!</f>
        <v>#REF!</v>
      </c>
      <c r="F160" s="41" t="e">
        <f>+[1]МФ!#REF!</f>
        <v>#REF!</v>
      </c>
      <c r="G160" s="41" t="e">
        <f>+[1]МФ!#REF!</f>
        <v>#REF!</v>
      </c>
    </row>
    <row r="161" spans="1:7" ht="16.5" thickBot="1" x14ac:dyDescent="0.3">
      <c r="A161" s="21"/>
      <c r="B161" s="41"/>
      <c r="C161" s="41"/>
      <c r="D161" s="41"/>
      <c r="E161" s="41"/>
      <c r="F161" s="41"/>
      <c r="G161" s="41"/>
    </row>
    <row r="162" spans="1:7" ht="26.25" thickBot="1" x14ac:dyDescent="0.3">
      <c r="A162" s="8" t="s">
        <v>33</v>
      </c>
      <c r="B162" s="40">
        <f>+B164+B165+B166+B167</f>
        <v>1605000</v>
      </c>
      <c r="C162" s="40">
        <f t="shared" ref="C162:G162" si="22">+C164+C165+C166+C167</f>
        <v>1605000</v>
      </c>
      <c r="D162" s="40">
        <f t="shared" si="22"/>
        <v>16978</v>
      </c>
      <c r="E162" s="40">
        <f t="shared" si="22"/>
        <v>0</v>
      </c>
      <c r="F162" s="40">
        <f t="shared" si="22"/>
        <v>0</v>
      </c>
      <c r="G162" s="40">
        <f t="shared" si="22"/>
        <v>0</v>
      </c>
    </row>
    <row r="163" spans="1:7" ht="16.5" thickBot="1" x14ac:dyDescent="0.3">
      <c r="A163" s="6" t="s">
        <v>9</v>
      </c>
      <c r="B163" s="41"/>
      <c r="C163" s="41"/>
      <c r="D163" s="41"/>
      <c r="E163" s="41"/>
      <c r="F163" s="41"/>
      <c r="G163" s="41"/>
    </row>
    <row r="164" spans="1:7" ht="16.5" thickBot="1" x14ac:dyDescent="0.3">
      <c r="A164" s="21" t="s">
        <v>29</v>
      </c>
      <c r="B164" s="41">
        <v>105000</v>
      </c>
      <c r="C164" s="41">
        <v>105000</v>
      </c>
      <c r="D164" s="41">
        <v>4149</v>
      </c>
      <c r="E164" s="41">
        <v>0</v>
      </c>
      <c r="F164" s="41">
        <v>0</v>
      </c>
      <c r="G164" s="41">
        <v>0</v>
      </c>
    </row>
    <row r="165" spans="1:7" ht="16.5" thickBot="1" x14ac:dyDescent="0.3">
      <c r="A165" s="21" t="s">
        <v>30</v>
      </c>
      <c r="B165" s="41">
        <v>0</v>
      </c>
      <c r="C165" s="41">
        <v>0</v>
      </c>
      <c r="D165" s="41">
        <v>12829</v>
      </c>
      <c r="E165" s="41">
        <v>0</v>
      </c>
      <c r="F165" s="41">
        <v>0</v>
      </c>
      <c r="G165" s="41">
        <v>0</v>
      </c>
    </row>
    <row r="166" spans="1:7" ht="34.5" customHeight="1" thickBot="1" x14ac:dyDescent="0.3">
      <c r="A166" s="21" t="s">
        <v>60</v>
      </c>
      <c r="B166" s="41">
        <v>1500000</v>
      </c>
      <c r="C166" s="41">
        <v>1500000</v>
      </c>
      <c r="D166" s="41">
        <v>0</v>
      </c>
      <c r="E166" s="41">
        <v>0</v>
      </c>
      <c r="F166" s="41">
        <v>0</v>
      </c>
      <c r="G166" s="41">
        <v>0</v>
      </c>
    </row>
    <row r="167" spans="1:7" ht="46.5" hidden="1" thickBot="1" x14ac:dyDescent="0.3">
      <c r="A167" s="21" t="s">
        <v>71</v>
      </c>
      <c r="B167" s="41">
        <f>+[1]МФ!B167</f>
        <v>0</v>
      </c>
      <c r="C167" s="41">
        <f>+[1]МФ!C167</f>
        <v>0</v>
      </c>
      <c r="D167" s="41">
        <f>+[1]МФ!D167</f>
        <v>0</v>
      </c>
      <c r="E167" s="41">
        <f>+[1]МФ!E167</f>
        <v>0</v>
      </c>
      <c r="F167" s="41">
        <f>+[1]МФ!F167</f>
        <v>0</v>
      </c>
      <c r="G167" s="41">
        <f>+[1]МФ!G167</f>
        <v>0</v>
      </c>
    </row>
    <row r="168" spans="1:7" ht="16.5" thickBot="1" x14ac:dyDescent="0.3">
      <c r="A168" s="22"/>
      <c r="B168" s="41"/>
      <c r="C168" s="41"/>
      <c r="D168" s="41"/>
      <c r="E168" s="41"/>
      <c r="F168" s="41"/>
      <c r="G168" s="41"/>
    </row>
    <row r="169" spans="1:7" ht="16.5" thickBot="1" x14ac:dyDescent="0.3">
      <c r="A169" s="8" t="s">
        <v>14</v>
      </c>
      <c r="B169" s="40">
        <f>+B154+B162</f>
        <v>34614300</v>
      </c>
      <c r="C169" s="40">
        <f t="shared" ref="C169:G169" si="23">+C154+C162</f>
        <v>34614300</v>
      </c>
      <c r="D169" s="40">
        <f t="shared" si="23"/>
        <v>3286483</v>
      </c>
      <c r="E169" s="40">
        <f t="shared" si="23"/>
        <v>0</v>
      </c>
      <c r="F169" s="40">
        <f t="shared" si="23"/>
        <v>0</v>
      </c>
      <c r="G169" s="40">
        <f t="shared" si="23"/>
        <v>0</v>
      </c>
    </row>
    <row r="170" spans="1:7" ht="16.5" thickBot="1" x14ac:dyDescent="0.3">
      <c r="A170" s="6"/>
      <c r="B170" s="42"/>
      <c r="C170" s="42"/>
      <c r="D170" s="42"/>
      <c r="E170" s="42"/>
      <c r="F170" s="42"/>
      <c r="G170" s="42"/>
    </row>
    <row r="171" spans="1:7" ht="16.5" thickBot="1" x14ac:dyDescent="0.3">
      <c r="A171" s="6" t="s">
        <v>15</v>
      </c>
      <c r="B171" s="41">
        <v>172</v>
      </c>
      <c r="C171" s="41">
        <v>172</v>
      </c>
      <c r="D171" s="41">
        <v>157</v>
      </c>
      <c r="E171" s="41">
        <v>0</v>
      </c>
      <c r="F171" s="41">
        <v>0</v>
      </c>
      <c r="G171" s="41">
        <v>0</v>
      </c>
    </row>
    <row r="173" spans="1:7" ht="16.5" thickBot="1" x14ac:dyDescent="0.3"/>
    <row r="174" spans="1:7" ht="16.5" thickBot="1" x14ac:dyDescent="0.3">
      <c r="A174" s="54" t="s">
        <v>31</v>
      </c>
      <c r="B174" s="55"/>
      <c r="C174" s="55"/>
      <c r="D174" s="55"/>
      <c r="E174" s="55"/>
      <c r="F174" s="55"/>
      <c r="G174" s="56"/>
    </row>
    <row r="175" spans="1:7" x14ac:dyDescent="0.25">
      <c r="A175" s="16" t="s">
        <v>6</v>
      </c>
      <c r="B175" s="1" t="s">
        <v>54</v>
      </c>
      <c r="C175" s="1" t="s">
        <v>1</v>
      </c>
      <c r="D175" s="1" t="s">
        <v>2</v>
      </c>
      <c r="E175" s="1" t="s">
        <v>2</v>
      </c>
      <c r="F175" s="1" t="s">
        <v>2</v>
      </c>
      <c r="G175" s="1" t="s">
        <v>2</v>
      </c>
    </row>
    <row r="176" spans="1:7" x14ac:dyDescent="0.25">
      <c r="A176" s="16" t="s">
        <v>7</v>
      </c>
      <c r="B176" s="2" t="s">
        <v>72</v>
      </c>
      <c r="C176" s="2" t="s">
        <v>55</v>
      </c>
      <c r="D176" s="2" t="s">
        <v>3</v>
      </c>
      <c r="E176" s="2" t="s">
        <v>3</v>
      </c>
      <c r="F176" s="2" t="s">
        <v>3</v>
      </c>
      <c r="G176" s="2" t="s">
        <v>3</v>
      </c>
    </row>
    <row r="177" spans="1:7" ht="26.25" thickBot="1" x14ac:dyDescent="0.3">
      <c r="A177" s="7"/>
      <c r="B177" s="36"/>
      <c r="C177" s="3" t="s">
        <v>72</v>
      </c>
      <c r="D177" s="3" t="s">
        <v>73</v>
      </c>
      <c r="E177" s="3" t="s">
        <v>74</v>
      </c>
      <c r="F177" s="3" t="s">
        <v>75</v>
      </c>
      <c r="G177" s="3" t="s">
        <v>76</v>
      </c>
    </row>
    <row r="178" spans="1:7" ht="16.5" thickBot="1" x14ac:dyDescent="0.3">
      <c r="A178" s="8" t="s">
        <v>8</v>
      </c>
      <c r="B178" s="40">
        <f>SUM(B180:B182)</f>
        <v>666968100</v>
      </c>
      <c r="C178" s="40">
        <f t="shared" ref="C178:G178" si="24">SUM(C180:C182)</f>
        <v>667007830</v>
      </c>
      <c r="D178" s="40">
        <f t="shared" si="24"/>
        <v>150167884</v>
      </c>
      <c r="E178" s="40">
        <f t="shared" si="24"/>
        <v>0</v>
      </c>
      <c r="F178" s="40">
        <f t="shared" si="24"/>
        <v>0</v>
      </c>
      <c r="G178" s="40">
        <f t="shared" si="24"/>
        <v>0</v>
      </c>
    </row>
    <row r="179" spans="1:7" ht="16.5" thickBot="1" x14ac:dyDescent="0.3">
      <c r="A179" s="6" t="s">
        <v>9</v>
      </c>
      <c r="B179" s="41"/>
      <c r="C179" s="41"/>
      <c r="D179" s="41"/>
      <c r="E179" s="41"/>
      <c r="F179" s="41"/>
      <c r="G179" s="41"/>
    </row>
    <row r="180" spans="1:7" ht="16.5" thickBot="1" x14ac:dyDescent="0.3">
      <c r="A180" s="9" t="s">
        <v>10</v>
      </c>
      <c r="B180" s="41">
        <f>+B11+B34+B58+B91+B111+B136+B156</f>
        <v>530399400</v>
      </c>
      <c r="C180" s="41">
        <f t="shared" ref="C180:G180" si="25">+C11+C34+C58+C91+C111+C136+C156</f>
        <v>530399400</v>
      </c>
      <c r="D180" s="41">
        <f t="shared" si="25"/>
        <v>129203630</v>
      </c>
      <c r="E180" s="41">
        <f t="shared" si="25"/>
        <v>0</v>
      </c>
      <c r="F180" s="41">
        <f t="shared" si="25"/>
        <v>0</v>
      </c>
      <c r="G180" s="41">
        <f t="shared" si="25"/>
        <v>0</v>
      </c>
    </row>
    <row r="181" spans="1:7" ht="16.5" thickBot="1" x14ac:dyDescent="0.3">
      <c r="A181" s="9" t="s">
        <v>11</v>
      </c>
      <c r="B181" s="41">
        <f t="shared" ref="B181:G181" si="26">+B12+B35+B59+B92+B112+B137+B157</f>
        <v>136568700</v>
      </c>
      <c r="C181" s="41">
        <f t="shared" si="26"/>
        <v>136568700</v>
      </c>
      <c r="D181" s="41">
        <f t="shared" si="26"/>
        <v>20933856</v>
      </c>
      <c r="E181" s="41">
        <f t="shared" si="26"/>
        <v>0</v>
      </c>
      <c r="F181" s="41">
        <f t="shared" si="26"/>
        <v>0</v>
      </c>
      <c r="G181" s="41">
        <f t="shared" si="26"/>
        <v>0</v>
      </c>
    </row>
    <row r="182" spans="1:7" ht="16.5" thickBot="1" x14ac:dyDescent="0.3">
      <c r="A182" s="9" t="s">
        <v>12</v>
      </c>
      <c r="B182" s="41">
        <f t="shared" ref="B182:G182" si="27">+B13+B36+B60+B93+B113+B138+B158</f>
        <v>0</v>
      </c>
      <c r="C182" s="41">
        <f t="shared" si="27"/>
        <v>39730</v>
      </c>
      <c r="D182" s="41">
        <f t="shared" si="27"/>
        <v>30398</v>
      </c>
      <c r="E182" s="41">
        <f t="shared" si="27"/>
        <v>0</v>
      </c>
      <c r="F182" s="41">
        <f t="shared" si="27"/>
        <v>0</v>
      </c>
      <c r="G182" s="41">
        <f t="shared" si="27"/>
        <v>0</v>
      </c>
    </row>
    <row r="183" spans="1:7" ht="16.5" thickBot="1" x14ac:dyDescent="0.3">
      <c r="A183" s="6" t="s">
        <v>27</v>
      </c>
      <c r="B183" s="41">
        <f>SUM(B184:B195)</f>
        <v>0</v>
      </c>
      <c r="C183" s="41">
        <f t="shared" ref="C183:G183" si="28">SUM(C184:C195)</f>
        <v>0</v>
      </c>
      <c r="D183" s="41">
        <f t="shared" si="28"/>
        <v>0</v>
      </c>
      <c r="E183" s="41">
        <f t="shared" si="28"/>
        <v>0</v>
      </c>
      <c r="F183" s="41">
        <f t="shared" si="28"/>
        <v>0</v>
      </c>
      <c r="G183" s="41">
        <f t="shared" si="28"/>
        <v>0</v>
      </c>
    </row>
    <row r="184" spans="1:7" ht="23.25" hidden="1" thickBot="1" x14ac:dyDescent="0.3">
      <c r="A184" s="24" t="s">
        <v>32</v>
      </c>
      <c r="B184" s="41"/>
      <c r="C184" s="41"/>
      <c r="D184" s="41"/>
      <c r="E184" s="41"/>
      <c r="F184" s="41"/>
      <c r="G184" s="41"/>
    </row>
    <row r="185" spans="1:7" ht="16.5" hidden="1" thickBot="1" x14ac:dyDescent="0.3">
      <c r="A185" s="19"/>
      <c r="B185" s="41"/>
      <c r="C185" s="41"/>
      <c r="D185" s="41"/>
      <c r="E185" s="41"/>
      <c r="F185" s="41"/>
      <c r="G185" s="41"/>
    </row>
    <row r="186" spans="1:7" ht="35.25" hidden="1" thickBot="1" x14ac:dyDescent="0.3">
      <c r="A186" s="21" t="s">
        <v>56</v>
      </c>
      <c r="B186" s="41"/>
      <c r="C186" s="41"/>
      <c r="D186" s="41"/>
      <c r="E186" s="41"/>
      <c r="F186" s="41"/>
      <c r="G186" s="41"/>
    </row>
    <row r="187" spans="1:7" ht="16.5" hidden="1" thickBot="1" x14ac:dyDescent="0.3">
      <c r="A187" s="22"/>
      <c r="B187" s="41"/>
      <c r="C187" s="41"/>
      <c r="D187" s="41"/>
      <c r="E187" s="41"/>
      <c r="F187" s="41"/>
      <c r="G187" s="41"/>
    </row>
    <row r="188" spans="1:7" ht="16.5" hidden="1" thickBot="1" x14ac:dyDescent="0.3">
      <c r="A188" s="22"/>
      <c r="B188" s="41"/>
      <c r="C188" s="41"/>
      <c r="D188" s="41"/>
      <c r="E188" s="41"/>
      <c r="F188" s="41"/>
      <c r="G188" s="41"/>
    </row>
    <row r="189" spans="1:7" ht="16.5" hidden="1" thickBot="1" x14ac:dyDescent="0.3">
      <c r="A189" s="20"/>
      <c r="B189" s="41"/>
      <c r="C189" s="41"/>
      <c r="D189" s="41"/>
      <c r="E189" s="41"/>
      <c r="F189" s="41"/>
      <c r="G189" s="41"/>
    </row>
    <row r="190" spans="1:7" ht="16.5" hidden="1" thickBot="1" x14ac:dyDescent="0.3">
      <c r="A190" s="20"/>
      <c r="B190" s="41"/>
      <c r="C190" s="41"/>
      <c r="D190" s="41"/>
      <c r="E190" s="41"/>
      <c r="F190" s="41"/>
      <c r="G190" s="41"/>
    </row>
    <row r="191" spans="1:7" ht="16.5" hidden="1" thickBot="1" x14ac:dyDescent="0.3">
      <c r="A191" s="20" t="s">
        <v>57</v>
      </c>
      <c r="B191" s="41"/>
      <c r="C191" s="41"/>
      <c r="D191" s="41"/>
      <c r="E191" s="41"/>
      <c r="F191" s="41"/>
      <c r="G191" s="41"/>
    </row>
    <row r="192" spans="1:7" ht="16.5" thickBot="1" x14ac:dyDescent="0.3">
      <c r="A192" s="20" t="s">
        <v>58</v>
      </c>
      <c r="B192" s="41">
        <f t="shared" ref="B192:G192" si="29">+B116</f>
        <v>0</v>
      </c>
      <c r="C192" s="41">
        <f t="shared" si="29"/>
        <v>0</v>
      </c>
      <c r="D192" s="41">
        <f t="shared" si="29"/>
        <v>0</v>
      </c>
      <c r="E192" s="41">
        <f t="shared" si="29"/>
        <v>0</v>
      </c>
      <c r="F192" s="41">
        <f t="shared" si="29"/>
        <v>0</v>
      </c>
      <c r="G192" s="41">
        <f t="shared" si="29"/>
        <v>0</v>
      </c>
    </row>
    <row r="193" spans="1:7" ht="16.5" hidden="1" thickBot="1" x14ac:dyDescent="0.3">
      <c r="A193" s="20"/>
      <c r="B193" s="41"/>
      <c r="C193" s="41"/>
      <c r="D193" s="41"/>
      <c r="E193" s="41"/>
      <c r="F193" s="41"/>
      <c r="G193" s="41"/>
    </row>
    <row r="194" spans="1:7" ht="16.5" hidden="1" thickBot="1" x14ac:dyDescent="0.3">
      <c r="A194" s="22"/>
      <c r="B194" s="41"/>
      <c r="C194" s="41"/>
      <c r="D194" s="41"/>
      <c r="E194" s="41"/>
      <c r="F194" s="41"/>
      <c r="G194" s="41"/>
    </row>
    <row r="195" spans="1:7" ht="16.5" hidden="1" thickBot="1" x14ac:dyDescent="0.3">
      <c r="A195" s="24"/>
      <c r="B195" s="41"/>
      <c r="C195" s="41"/>
      <c r="D195" s="41"/>
      <c r="E195" s="41"/>
      <c r="F195" s="41"/>
      <c r="G195" s="41"/>
    </row>
    <row r="196" spans="1:7" ht="16.5" thickBot="1" x14ac:dyDescent="0.3">
      <c r="A196" s="24"/>
      <c r="B196" s="41"/>
      <c r="C196" s="41"/>
      <c r="D196" s="41"/>
      <c r="E196" s="41"/>
      <c r="F196" s="41"/>
      <c r="G196" s="41"/>
    </row>
    <row r="197" spans="1:7" ht="26.25" thickBot="1" x14ac:dyDescent="0.3">
      <c r="A197" s="8" t="s">
        <v>33</v>
      </c>
      <c r="B197" s="40">
        <f>SUM(B199:B213)</f>
        <v>67144300</v>
      </c>
      <c r="C197" s="40">
        <f t="shared" ref="C197:G197" si="30">SUM(C199:C213)</f>
        <v>67109551</v>
      </c>
      <c r="D197" s="40">
        <f t="shared" si="30"/>
        <v>6707709</v>
      </c>
      <c r="E197" s="40">
        <f t="shared" si="30"/>
        <v>0</v>
      </c>
      <c r="F197" s="40">
        <f t="shared" si="30"/>
        <v>0</v>
      </c>
      <c r="G197" s="40">
        <f t="shared" si="30"/>
        <v>0</v>
      </c>
    </row>
    <row r="198" spans="1:7" ht="16.5" thickBot="1" x14ac:dyDescent="0.3">
      <c r="A198" s="6" t="s">
        <v>9</v>
      </c>
      <c r="B198" s="41"/>
      <c r="C198" s="41"/>
      <c r="D198" s="41"/>
      <c r="E198" s="41"/>
      <c r="F198" s="41"/>
      <c r="G198" s="41"/>
    </row>
    <row r="199" spans="1:7" ht="25.5" hidden="1" customHeight="1" thickBot="1" x14ac:dyDescent="0.3">
      <c r="A199" s="20" t="s">
        <v>68</v>
      </c>
      <c r="B199" s="41">
        <f t="shared" ref="B199:G200" si="31">+B20</f>
        <v>0</v>
      </c>
      <c r="C199" s="41">
        <f t="shared" si="31"/>
        <v>0</v>
      </c>
      <c r="D199" s="41">
        <f t="shared" si="31"/>
        <v>0</v>
      </c>
      <c r="E199" s="41">
        <f t="shared" si="31"/>
        <v>0</v>
      </c>
      <c r="F199" s="41">
        <f t="shared" si="31"/>
        <v>0</v>
      </c>
      <c r="G199" s="41">
        <f t="shared" si="31"/>
        <v>0</v>
      </c>
    </row>
    <row r="200" spans="1:7" ht="56.25" customHeight="1" thickBot="1" x14ac:dyDescent="0.3">
      <c r="A200" s="20" t="s">
        <v>61</v>
      </c>
      <c r="B200" s="41">
        <f t="shared" si="31"/>
        <v>4793200</v>
      </c>
      <c r="C200" s="41">
        <f t="shared" si="31"/>
        <v>4793200</v>
      </c>
      <c r="D200" s="41">
        <f t="shared" si="31"/>
        <v>1284400</v>
      </c>
      <c r="E200" s="41">
        <f t="shared" si="31"/>
        <v>0</v>
      </c>
      <c r="F200" s="41">
        <f t="shared" si="31"/>
        <v>0</v>
      </c>
      <c r="G200" s="41">
        <f t="shared" si="31"/>
        <v>0</v>
      </c>
    </row>
    <row r="201" spans="1:7" ht="16.5" thickBot="1" x14ac:dyDescent="0.3">
      <c r="A201" s="20" t="s">
        <v>28</v>
      </c>
      <c r="B201" s="41">
        <f t="shared" ref="B201:G201" si="32">+B44</f>
        <v>50369100</v>
      </c>
      <c r="C201" s="41">
        <f t="shared" si="32"/>
        <v>50369100</v>
      </c>
      <c r="D201" s="41">
        <f t="shared" si="32"/>
        <v>4272928</v>
      </c>
      <c r="E201" s="41">
        <f t="shared" si="32"/>
        <v>0</v>
      </c>
      <c r="F201" s="41">
        <f t="shared" si="32"/>
        <v>0</v>
      </c>
      <c r="G201" s="41">
        <f t="shared" si="32"/>
        <v>0</v>
      </c>
    </row>
    <row r="202" spans="1:7" ht="16.5" thickBot="1" x14ac:dyDescent="0.3">
      <c r="A202" s="20" t="s">
        <v>53</v>
      </c>
      <c r="B202" s="41">
        <f t="shared" ref="B202:G202" si="33">+B72</f>
        <v>6000000</v>
      </c>
      <c r="C202" s="41">
        <f t="shared" si="33"/>
        <v>5965251</v>
      </c>
      <c r="D202" s="41">
        <f t="shared" si="33"/>
        <v>0</v>
      </c>
      <c r="E202" s="41">
        <f t="shared" si="33"/>
        <v>0</v>
      </c>
      <c r="F202" s="41">
        <f t="shared" si="33"/>
        <v>0</v>
      </c>
      <c r="G202" s="41">
        <f t="shared" si="33"/>
        <v>0</v>
      </c>
    </row>
    <row r="203" spans="1:7" ht="24" thickBot="1" x14ac:dyDescent="0.3">
      <c r="A203" s="23" t="s">
        <v>59</v>
      </c>
      <c r="B203" s="41">
        <f t="shared" ref="B203:G203" si="34">+B142</f>
        <v>4345000</v>
      </c>
      <c r="C203" s="41">
        <f t="shared" si="34"/>
        <v>4345000</v>
      </c>
      <c r="D203" s="41">
        <f t="shared" si="34"/>
        <v>1133403</v>
      </c>
      <c r="E203" s="41">
        <f t="shared" si="34"/>
        <v>0</v>
      </c>
      <c r="F203" s="41">
        <f t="shared" si="34"/>
        <v>0</v>
      </c>
      <c r="G203" s="41">
        <f t="shared" si="34"/>
        <v>0</v>
      </c>
    </row>
    <row r="204" spans="1:7" ht="46.5" hidden="1" thickBot="1" x14ac:dyDescent="0.3">
      <c r="A204" s="21" t="s">
        <v>71</v>
      </c>
      <c r="B204" s="41">
        <f>+B167</f>
        <v>0</v>
      </c>
      <c r="C204" s="41">
        <f t="shared" ref="C204:G204" si="35">+C167</f>
        <v>0</v>
      </c>
      <c r="D204" s="41">
        <f t="shared" si="35"/>
        <v>0</v>
      </c>
      <c r="E204" s="41">
        <f t="shared" si="35"/>
        <v>0</v>
      </c>
      <c r="F204" s="41">
        <f t="shared" si="35"/>
        <v>0</v>
      </c>
      <c r="G204" s="41">
        <f t="shared" si="35"/>
        <v>0</v>
      </c>
    </row>
    <row r="205" spans="1:7" ht="16.5" thickBot="1" x14ac:dyDescent="0.3">
      <c r="A205" s="21" t="s">
        <v>29</v>
      </c>
      <c r="B205" s="41">
        <f t="shared" ref="B205:G207" si="36">+B164</f>
        <v>105000</v>
      </c>
      <c r="C205" s="41">
        <f t="shared" si="36"/>
        <v>105000</v>
      </c>
      <c r="D205" s="41">
        <f t="shared" si="36"/>
        <v>4149</v>
      </c>
      <c r="E205" s="41">
        <f t="shared" si="36"/>
        <v>0</v>
      </c>
      <c r="F205" s="41">
        <f t="shared" si="36"/>
        <v>0</v>
      </c>
      <c r="G205" s="41">
        <f t="shared" si="36"/>
        <v>0</v>
      </c>
    </row>
    <row r="206" spans="1:7" ht="16.5" thickBot="1" x14ac:dyDescent="0.3">
      <c r="A206" s="21" t="s">
        <v>30</v>
      </c>
      <c r="B206" s="41">
        <f t="shared" si="36"/>
        <v>0</v>
      </c>
      <c r="C206" s="41">
        <f t="shared" si="36"/>
        <v>0</v>
      </c>
      <c r="D206" s="41">
        <f t="shared" si="36"/>
        <v>12829</v>
      </c>
      <c r="E206" s="41">
        <f t="shared" si="36"/>
        <v>0</v>
      </c>
      <c r="F206" s="41">
        <f t="shared" si="36"/>
        <v>0</v>
      </c>
      <c r="G206" s="41">
        <f t="shared" si="36"/>
        <v>0</v>
      </c>
    </row>
    <row r="207" spans="1:7" ht="16.5" hidden="1" thickBot="1" x14ac:dyDescent="0.3">
      <c r="A207" s="21"/>
      <c r="B207" s="41">
        <f t="shared" si="36"/>
        <v>1500000</v>
      </c>
      <c r="C207" s="41">
        <f t="shared" si="36"/>
        <v>1500000</v>
      </c>
      <c r="D207" s="41">
        <f t="shared" si="36"/>
        <v>0</v>
      </c>
      <c r="E207" s="41">
        <f t="shared" si="36"/>
        <v>0</v>
      </c>
      <c r="F207" s="41">
        <f t="shared" si="36"/>
        <v>0</v>
      </c>
      <c r="G207" s="41">
        <f t="shared" si="36"/>
        <v>0</v>
      </c>
    </row>
    <row r="208" spans="1:7" ht="16.5" hidden="1" thickBot="1" x14ac:dyDescent="0.3">
      <c r="A208" s="21" t="s">
        <v>64</v>
      </c>
      <c r="B208" s="41">
        <f t="shared" ref="B208:G213" si="37">+B73</f>
        <v>0</v>
      </c>
      <c r="C208" s="41">
        <f t="shared" si="37"/>
        <v>0</v>
      </c>
      <c r="D208" s="41">
        <f t="shared" si="37"/>
        <v>0</v>
      </c>
      <c r="E208" s="41">
        <f t="shared" si="37"/>
        <v>0</v>
      </c>
      <c r="F208" s="41">
        <f t="shared" si="37"/>
        <v>0</v>
      </c>
      <c r="G208" s="41">
        <f t="shared" si="37"/>
        <v>0</v>
      </c>
    </row>
    <row r="209" spans="1:7" ht="24" hidden="1" thickBot="1" x14ac:dyDescent="0.3">
      <c r="A209" s="22" t="s">
        <v>65</v>
      </c>
      <c r="B209" s="41">
        <f t="shared" si="37"/>
        <v>0</v>
      </c>
      <c r="C209" s="41">
        <f t="shared" si="37"/>
        <v>0</v>
      </c>
      <c r="D209" s="41">
        <f t="shared" si="37"/>
        <v>0</v>
      </c>
      <c r="E209" s="41">
        <f t="shared" si="37"/>
        <v>0</v>
      </c>
      <c r="F209" s="41">
        <f t="shared" si="37"/>
        <v>0</v>
      </c>
      <c r="G209" s="41">
        <f t="shared" si="37"/>
        <v>0</v>
      </c>
    </row>
    <row r="210" spans="1:7" ht="16.5" thickBot="1" x14ac:dyDescent="0.3">
      <c r="A210" s="22" t="s">
        <v>66</v>
      </c>
      <c r="B210" s="41">
        <f t="shared" si="37"/>
        <v>32000</v>
      </c>
      <c r="C210" s="41">
        <f t="shared" si="37"/>
        <v>32000</v>
      </c>
      <c r="D210" s="41">
        <f t="shared" si="37"/>
        <v>0</v>
      </c>
      <c r="E210" s="41">
        <f t="shared" si="37"/>
        <v>0</v>
      </c>
      <c r="F210" s="41">
        <f t="shared" si="37"/>
        <v>0</v>
      </c>
      <c r="G210" s="41">
        <f t="shared" si="37"/>
        <v>0</v>
      </c>
    </row>
    <row r="211" spans="1:7" ht="24" hidden="1" thickBot="1" x14ac:dyDescent="0.3">
      <c r="A211" s="22" t="s">
        <v>67</v>
      </c>
      <c r="B211" s="41">
        <f t="shared" si="37"/>
        <v>0</v>
      </c>
      <c r="C211" s="41">
        <f t="shared" si="37"/>
        <v>0</v>
      </c>
      <c r="D211" s="41">
        <f t="shared" si="37"/>
        <v>0</v>
      </c>
      <c r="E211" s="41">
        <f t="shared" si="37"/>
        <v>0</v>
      </c>
      <c r="F211" s="41">
        <f t="shared" si="37"/>
        <v>0</v>
      </c>
      <c r="G211" s="41">
        <f t="shared" si="37"/>
        <v>0</v>
      </c>
    </row>
    <row r="212" spans="1:7" ht="16.5" hidden="1" thickBot="1" x14ac:dyDescent="0.3">
      <c r="A212" s="22" t="s">
        <v>69</v>
      </c>
      <c r="B212" s="41">
        <f t="shared" si="37"/>
        <v>0</v>
      </c>
      <c r="C212" s="41">
        <f t="shared" si="37"/>
        <v>0</v>
      </c>
      <c r="D212" s="41">
        <f t="shared" si="37"/>
        <v>0</v>
      </c>
      <c r="E212" s="41">
        <f t="shared" si="37"/>
        <v>0</v>
      </c>
      <c r="F212" s="41">
        <f t="shared" si="37"/>
        <v>0</v>
      </c>
      <c r="G212" s="41">
        <f t="shared" si="37"/>
        <v>0</v>
      </c>
    </row>
    <row r="213" spans="1:7" ht="35.25" hidden="1" thickBot="1" x14ac:dyDescent="0.3">
      <c r="A213" s="22" t="s">
        <v>70</v>
      </c>
      <c r="B213" s="41">
        <f t="shared" si="37"/>
        <v>0</v>
      </c>
      <c r="C213" s="41">
        <f t="shared" si="37"/>
        <v>0</v>
      </c>
      <c r="D213" s="41">
        <f t="shared" si="37"/>
        <v>0</v>
      </c>
      <c r="E213" s="41">
        <f t="shared" si="37"/>
        <v>0</v>
      </c>
      <c r="F213" s="41">
        <f t="shared" si="37"/>
        <v>0</v>
      </c>
      <c r="G213" s="41">
        <f t="shared" si="37"/>
        <v>0</v>
      </c>
    </row>
    <row r="214" spans="1:7" ht="16.5" thickBot="1" x14ac:dyDescent="0.3">
      <c r="A214" s="6"/>
      <c r="B214" s="41"/>
      <c r="C214" s="41"/>
      <c r="D214" s="41"/>
      <c r="E214" s="41"/>
      <c r="F214" s="41"/>
      <c r="G214" s="41"/>
    </row>
    <row r="215" spans="1:7" ht="16.5" thickBot="1" x14ac:dyDescent="0.3">
      <c r="A215" s="8" t="s">
        <v>14</v>
      </c>
      <c r="B215" s="40">
        <f t="shared" ref="B215:G215" si="38">+B178+B197</f>
        <v>734112400</v>
      </c>
      <c r="C215" s="40">
        <f t="shared" si="38"/>
        <v>734117381</v>
      </c>
      <c r="D215" s="40">
        <f t="shared" si="38"/>
        <v>156875593</v>
      </c>
      <c r="E215" s="40">
        <f t="shared" si="38"/>
        <v>0</v>
      </c>
      <c r="F215" s="40">
        <f t="shared" si="38"/>
        <v>0</v>
      </c>
      <c r="G215" s="40">
        <f t="shared" si="38"/>
        <v>0</v>
      </c>
    </row>
    <row r="216" spans="1:7" ht="16.5" thickBot="1" x14ac:dyDescent="0.3">
      <c r="A216" s="6"/>
      <c r="B216" s="42"/>
      <c r="C216" s="42"/>
      <c r="D216" s="42"/>
      <c r="E216" s="42"/>
      <c r="F216" s="42"/>
      <c r="G216" s="42"/>
    </row>
    <row r="217" spans="1:7" ht="16.5" thickBot="1" x14ac:dyDescent="0.3">
      <c r="A217" s="6" t="s">
        <v>15</v>
      </c>
      <c r="B217" s="42">
        <f>+B25+B49+B82+B102+B127+B147+B171</f>
        <v>12248</v>
      </c>
      <c r="C217" s="42">
        <f t="shared" ref="C217:G217" si="39">+C25+C49+C82+C102+C127+C147+C171</f>
        <v>12248</v>
      </c>
      <c r="D217" s="42">
        <f t="shared" si="39"/>
        <v>11478</v>
      </c>
      <c r="E217" s="42">
        <f t="shared" si="39"/>
        <v>0</v>
      </c>
      <c r="F217" s="42">
        <f t="shared" si="39"/>
        <v>0</v>
      </c>
      <c r="G217" s="42">
        <f t="shared" si="39"/>
        <v>0</v>
      </c>
    </row>
    <row r="222" spans="1:7" x14ac:dyDescent="0.25">
      <c r="C222" s="26"/>
    </row>
  </sheetData>
  <mergeCells count="11">
    <mergeCell ref="A1:G1"/>
    <mergeCell ref="A150:G150"/>
    <mergeCell ref="A174:G174"/>
    <mergeCell ref="A85:G85"/>
    <mergeCell ref="A105:G105"/>
    <mergeCell ref="A130:G130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rowBreaks count="4" manualBreakCount="4">
    <brk id="50" max="16383" man="1"/>
    <brk id="103" max="16383" man="1"/>
    <brk id="149" max="6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Александрина Цветанова</cp:lastModifiedBy>
  <cp:lastPrinted>2022-10-21T13:04:42Z</cp:lastPrinted>
  <dcterms:created xsi:type="dcterms:W3CDTF">2014-04-04T08:25:26Z</dcterms:created>
  <dcterms:modified xsi:type="dcterms:W3CDTF">2024-04-29T08:34:40Z</dcterms:modified>
</cp:coreProperties>
</file>