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15\NADIA\GovDebt\ДД ДГД справки\ДД и ДГД финал\"/>
    </mc:Choice>
  </mc:AlternateContent>
  <bookViews>
    <workbookView xWindow="360" yWindow="60" windowWidth="15195" windowHeight="12270" activeTab="1"/>
  </bookViews>
  <sheets>
    <sheet name="Government debt" sheetId="3" r:id="rId1"/>
    <sheet name="Government Guaranteed debt" sheetId="2" r:id="rId2"/>
  </sheets>
  <calcPr calcId="162913"/>
</workbook>
</file>

<file path=xl/calcChain.xml><?xml version="1.0" encoding="utf-8"?>
<calcChain xmlns="http://schemas.openxmlformats.org/spreadsheetml/2006/main">
  <c r="V7" i="3" l="1"/>
  <c r="U7" i="3"/>
  <c r="T7" i="3"/>
  <c r="S7" i="3"/>
  <c r="R7" i="3"/>
  <c r="Q7" i="3"/>
  <c r="P7" i="3"/>
  <c r="O7" i="3"/>
  <c r="N7" i="3"/>
  <c r="M7" i="3"/>
  <c r="L7" i="3"/>
  <c r="K7" i="3"/>
  <c r="J7" i="3"/>
  <c r="I7" i="3"/>
  <c r="H7" i="3"/>
  <c r="G7" i="3"/>
  <c r="F7" i="3"/>
  <c r="E7" i="3"/>
  <c r="Q15" i="3" l="1"/>
  <c r="K15" i="3"/>
  <c r="D7" i="3" l="1"/>
  <c r="J15" i="3" l="1"/>
  <c r="P6" i="3" l="1"/>
  <c r="V6" i="3"/>
  <c r="U6" i="3"/>
  <c r="T6" i="3"/>
  <c r="H6" i="3"/>
  <c r="G6" i="3"/>
  <c r="F6" i="3"/>
  <c r="F5" i="3" s="1"/>
  <c r="C7" i="3"/>
  <c r="B7" i="3"/>
  <c r="V10" i="3"/>
  <c r="U10" i="3"/>
  <c r="T10" i="3"/>
  <c r="S10" i="3"/>
  <c r="S6" i="3" s="1"/>
  <c r="R10" i="3"/>
  <c r="R6" i="3" s="1"/>
  <c r="Q10" i="3"/>
  <c r="Q6" i="3" s="1"/>
  <c r="P10" i="3"/>
  <c r="O10" i="3"/>
  <c r="O6" i="3" s="1"/>
  <c r="N10" i="3"/>
  <c r="N6" i="3" s="1"/>
  <c r="M10" i="3"/>
  <c r="M6" i="3" s="1"/>
  <c r="L10" i="3"/>
  <c r="L6" i="3" s="1"/>
  <c r="K10" i="3"/>
  <c r="K6" i="3" s="1"/>
  <c r="J10" i="3"/>
  <c r="J6" i="3" s="1"/>
  <c r="I10" i="3"/>
  <c r="I6" i="3" s="1"/>
  <c r="H10" i="3"/>
  <c r="G10" i="3"/>
  <c r="F10" i="3"/>
  <c r="E10" i="3"/>
  <c r="E6" i="3" s="1"/>
  <c r="D10" i="3"/>
  <c r="D6" i="3" s="1"/>
  <c r="C10" i="3"/>
  <c r="C6" i="3" s="1"/>
  <c r="B10" i="3"/>
  <c r="B6" i="3" s="1"/>
  <c r="B5" i="3" s="1"/>
  <c r="B15" i="3"/>
  <c r="C15" i="3"/>
  <c r="D15" i="3"/>
  <c r="E15" i="3"/>
  <c r="E14" i="3" s="1"/>
  <c r="F15" i="3"/>
  <c r="F14" i="3" s="1"/>
  <c r="G15" i="3"/>
  <c r="G14" i="3" s="1"/>
  <c r="H15" i="3"/>
  <c r="H14" i="3" s="1"/>
  <c r="I15" i="3"/>
  <c r="I14" i="3" s="1"/>
  <c r="J14" i="3"/>
  <c r="K14" i="3"/>
  <c r="L15" i="3"/>
  <c r="L14" i="3" s="1"/>
  <c r="M15" i="3"/>
  <c r="M14" i="3" s="1"/>
  <c r="N15" i="3"/>
  <c r="O15" i="3"/>
  <c r="O14" i="3" s="1"/>
  <c r="P15" i="3"/>
  <c r="P14" i="3" s="1"/>
  <c r="Q14" i="3"/>
  <c r="R15" i="3"/>
  <c r="R14" i="3" s="1"/>
  <c r="S15" i="3"/>
  <c r="S14" i="3" s="1"/>
  <c r="T15" i="3"/>
  <c r="T14" i="3" s="1"/>
  <c r="U15" i="3"/>
  <c r="U14" i="3" s="1"/>
  <c r="V15" i="3"/>
  <c r="V14" i="3" s="1"/>
  <c r="B14" i="3"/>
  <c r="C14" i="3"/>
  <c r="D14" i="3"/>
  <c r="N14" i="3"/>
  <c r="T5" i="3" l="1"/>
  <c r="G5" i="3"/>
  <c r="U5" i="3"/>
  <c r="M5" i="3"/>
  <c r="L5" i="3"/>
  <c r="H5" i="3"/>
  <c r="V5" i="3"/>
  <c r="I5" i="3"/>
  <c r="N5" i="3"/>
  <c r="J5" i="3"/>
  <c r="C5" i="3"/>
  <c r="R5" i="3"/>
  <c r="E5" i="3"/>
  <c r="S5" i="3"/>
  <c r="D5" i="3"/>
  <c r="Q5" i="3"/>
  <c r="P5" i="3"/>
  <c r="O5" i="3"/>
  <c r="K5" i="3"/>
  <c r="V5" i="2"/>
  <c r="U5" i="2" l="1"/>
  <c r="T5" i="2" l="1"/>
  <c r="S5" i="2" l="1"/>
  <c r="R5" i="2" l="1"/>
  <c r="Q5" i="2" l="1"/>
  <c r="P5" i="2" l="1"/>
  <c r="O5" i="2" l="1"/>
  <c r="N5" i="2" l="1"/>
  <c r="M5" i="2" l="1"/>
  <c r="L5" i="2" l="1"/>
  <c r="K5" i="2" l="1"/>
  <c r="J5" i="2" l="1"/>
  <c r="I5" i="2" l="1"/>
  <c r="H5" i="2" l="1"/>
  <c r="G5" i="2" l="1"/>
  <c r="F5" i="2" l="1"/>
  <c r="E5" i="2" l="1"/>
  <c r="D5" i="2" l="1"/>
  <c r="C5" i="2" l="1"/>
  <c r="B5" i="2" l="1"/>
</calcChain>
</file>

<file path=xl/sharedStrings.xml><?xml version="1.0" encoding="utf-8"?>
<sst xmlns="http://schemas.openxmlformats.org/spreadsheetml/2006/main" count="32" uniqueCount="29">
  <si>
    <r>
      <rPr>
        <b/>
        <i/>
        <sz val="8"/>
        <rFont val="Arial"/>
        <family val="2"/>
        <charset val="204"/>
      </rPr>
      <t>London Club (Brady Bonds)</t>
    </r>
    <r>
      <rPr>
        <i/>
        <sz val="8"/>
        <rFont val="Arial"/>
        <family val="2"/>
        <charset val="204"/>
      </rPr>
      <t xml:space="preserve"> - Discount Bonds (DISC), Interest Arrears Bonds (IAB) and Front Loaded Interest Reduction Bonds (FLIRB)</t>
    </r>
  </si>
  <si>
    <r>
      <rPr>
        <b/>
        <i/>
        <sz val="8"/>
        <rFont val="Arial"/>
        <family val="2"/>
        <charset val="204"/>
      </rPr>
      <t>Government loans</t>
    </r>
    <r>
      <rPr>
        <i/>
        <sz val="8"/>
        <rFont val="Arial"/>
        <family val="2"/>
        <charset val="204"/>
      </rPr>
      <t xml:space="preserve"> - lenders - Paris Club, World Bank, incl. JICA, G-24, European Union, IMF, EIB, CEB and others</t>
    </r>
  </si>
  <si>
    <r>
      <rPr>
        <b/>
        <i/>
        <sz val="8"/>
        <rFont val="Arial"/>
        <family val="2"/>
        <charset val="204"/>
      </rPr>
      <t>Government investment loans</t>
    </r>
    <r>
      <rPr>
        <i/>
        <sz val="8"/>
        <rFont val="Arial"/>
        <family val="2"/>
        <charset val="204"/>
      </rPr>
      <t xml:space="preserve"> - lenders - World Bank, EIB, EBRD, CEB, KfW and others</t>
    </r>
  </si>
  <si>
    <r>
      <rPr>
        <b/>
        <i/>
        <sz val="8"/>
        <rFont val="Arial"/>
        <family val="2"/>
        <charset val="204"/>
      </rPr>
      <t>Called government guarantees</t>
    </r>
    <r>
      <rPr>
        <i/>
        <sz val="8"/>
        <rFont val="Arial"/>
        <family val="2"/>
        <charset val="204"/>
      </rPr>
      <t xml:space="preserve"> - lenders - World Bank, EIB and others</t>
    </r>
  </si>
  <si>
    <t>GOVERNMENT DEBT</t>
  </si>
  <si>
    <t>External government debt</t>
  </si>
  <si>
    <t xml:space="preserve">I. Bonds </t>
  </si>
  <si>
    <t>1. Bonds on ICM</t>
  </si>
  <si>
    <t>2. London Club (Brady Bonds)</t>
  </si>
  <si>
    <t>II. Loans</t>
  </si>
  <si>
    <t>1. Government loans</t>
  </si>
  <si>
    <t>2. Government investment loans</t>
  </si>
  <si>
    <t>3. Called government guarantees</t>
  </si>
  <si>
    <t xml:space="preserve">1. Treasury Bills           </t>
  </si>
  <si>
    <t xml:space="preserve">2. Bonds      </t>
  </si>
  <si>
    <t xml:space="preserve">3. GS Targeted to Individual Investors      </t>
  </si>
  <si>
    <t>II. GS Issued for Structural Reform</t>
  </si>
  <si>
    <t>I. Government securities (GS) issued on the domestic market for financing the budget</t>
  </si>
  <si>
    <t>Domestic government debt</t>
  </si>
  <si>
    <t xml:space="preserve">IV. Domestic government loans </t>
  </si>
  <si>
    <t>III. GS Deposit insurance</t>
  </si>
  <si>
    <t>GOVERNMENT GUARANTEED DEBT</t>
  </si>
  <si>
    <t>External Government Guaranteed debt</t>
  </si>
  <si>
    <t>Domestic Government Guaranteed debt</t>
  </si>
  <si>
    <t>in thousands, BGN*</t>
  </si>
  <si>
    <r>
      <t xml:space="preserve">External Government Guaranteed debt – </t>
    </r>
    <r>
      <rPr>
        <i/>
        <sz val="8"/>
        <rFont val="Arial"/>
        <family val="2"/>
        <charset val="204"/>
      </rPr>
      <t>lenders – World Bank, EIB, EBRD, JICA, IMF, KfW, ING Bank N.V. and others</t>
    </r>
  </si>
  <si>
    <t>Data description:</t>
  </si>
  <si>
    <t>* Under Art. 3 of the Government Debt Act where the government debt is revalued in Bulgarian leva, obligations denominated in foreign currency shall be translated at the exchange rate of the Bulgarian National Bank as of the date of revaluation.</t>
  </si>
  <si>
    <r>
      <t xml:space="preserve">Domestic Government Guaranteed debt  </t>
    </r>
    <r>
      <rPr>
        <i/>
        <sz val="8"/>
        <rFont val="Arial"/>
        <family val="2"/>
        <charset val="204"/>
      </rPr>
      <t>- Guarantees issued by virtue of the Student and Doctoral Candidate Loans Act under the Programme for Provision of Loans to Students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</si>
</sst>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л_в_._-;\-* #,##0.00\ _л_в_._-;_-* &quot;-&quot;??\ _л_в_._-;_-@_-"/>
    <numFmt numFmtId="164" formatCode="_-* #,##0.0\ _л_в_._-;\-* #,##0.0\ _л_в_._-;_-* &quot;-&quot;??\ _л_в_._-;_-@_-"/>
    <numFmt numFmtId="165" formatCode="0.0"/>
  </numFmts>
  <fonts count="12" x14ac:knownFonts="1">
    <font>
      <sz val="10"/>
      <name val="Arial"/>
      <charset val="204"/>
    </font>
    <font>
      <sz val="10"/>
      <name val="Arial"/>
      <family val="2"/>
      <charset val="204"/>
    </font>
    <font>
      <sz val="8"/>
      <name val="Arial"/>
      <family val="2"/>
      <charset val="204"/>
    </font>
    <font>
      <b/>
      <sz val="8"/>
      <name val="Arial"/>
      <family val="2"/>
      <charset val="204"/>
    </font>
    <font>
      <b/>
      <u/>
      <sz val="9"/>
      <color indexed="16"/>
      <name val="Arial"/>
      <family val="2"/>
      <charset val="204"/>
    </font>
    <font>
      <b/>
      <sz val="12"/>
      <name val="Arial"/>
      <family val="2"/>
      <charset val="204"/>
    </font>
    <font>
      <sz val="12"/>
      <name val="Arial"/>
      <family val="2"/>
      <charset val="204"/>
    </font>
    <font>
      <i/>
      <sz val="8"/>
      <name val="Arial"/>
      <family val="2"/>
      <charset val="204"/>
    </font>
    <font>
      <b/>
      <i/>
      <sz val="8"/>
      <name val="Arial"/>
      <family val="2"/>
      <charset val="204"/>
    </font>
    <font>
      <b/>
      <i/>
      <sz val="14"/>
      <name val="Arial"/>
      <family val="2"/>
      <charset val="204"/>
    </font>
    <font>
      <b/>
      <i/>
      <sz val="12"/>
      <name val="Arial"/>
      <family val="2"/>
      <charset val="204"/>
    </font>
    <font>
      <b/>
      <sz val="14"/>
      <name val="Arial"/>
      <family val="2"/>
      <charset val="204"/>
    </font>
  </fonts>
  <fills count="4">
    <fill>
      <patternFill patternType="none"/>
    </fill>
    <fill>
      <patternFill patternType="gray125"/>
    </fill>
    <fill>
      <patternFill patternType="solid">
        <fgColor theme="2"/>
        <bgColor indexed="64"/>
      </patternFill>
    </fill>
    <fill>
      <patternFill patternType="solid">
        <fgColor theme="4" tint="0.79998168889431442"/>
        <bgColor indexed="64"/>
      </patternFill>
    </fill>
  </fills>
  <borders count="4">
    <border>
      <left/>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44">
    <xf numFmtId="0" fontId="0" fillId="0" borderId="0" xfId="0"/>
    <xf numFmtId="0" fontId="2" fillId="0" borderId="0" xfId="0" applyFont="1"/>
    <xf numFmtId="49" fontId="3" fillId="0" borderId="0" xfId="0" applyNumberFormat="1" applyFont="1" applyBorder="1" applyAlignment="1">
      <alignment horizontal="left" vertical="top"/>
    </xf>
    <xf numFmtId="49" fontId="3" fillId="0" borderId="0" xfId="0" applyNumberFormat="1" applyFont="1" applyFill="1" applyBorder="1" applyAlignment="1">
      <alignment horizontal="left" vertical="top"/>
    </xf>
    <xf numFmtId="43" fontId="3" fillId="0" borderId="0" xfId="1" applyFont="1" applyBorder="1" applyAlignment="1">
      <alignment horizontal="left"/>
    </xf>
    <xf numFmtId="164" fontId="6" fillId="0" borderId="0" xfId="2" applyNumberFormat="1" applyFont="1" applyBorder="1" applyAlignment="1">
      <alignment horizontal="right" vertical="center" wrapText="1"/>
    </xf>
    <xf numFmtId="0" fontId="1" fillId="0" borderId="0" xfId="0" applyFont="1" applyFill="1"/>
    <xf numFmtId="0" fontId="5" fillId="0" borderId="0" xfId="0" applyFont="1" applyBorder="1" applyAlignment="1">
      <alignment horizontal="left" indent="1"/>
    </xf>
    <xf numFmtId="0" fontId="5" fillId="2" borderId="0" xfId="0" applyFont="1" applyFill="1" applyBorder="1"/>
    <xf numFmtId="0" fontId="1" fillId="0" borderId="0" xfId="0" applyFont="1"/>
    <xf numFmtId="0" fontId="6" fillId="0" borderId="0" xfId="0" applyFont="1" applyBorder="1" applyAlignment="1">
      <alignment horizontal="left" indent="1"/>
    </xf>
    <xf numFmtId="43" fontId="2" fillId="0" borderId="0" xfId="1" applyFont="1"/>
    <xf numFmtId="43" fontId="2" fillId="0" borderId="0" xfId="1" applyFont="1" applyFill="1" applyBorder="1"/>
    <xf numFmtId="0" fontId="2" fillId="0" borderId="0" xfId="0" applyFont="1" applyFill="1" applyBorder="1"/>
    <xf numFmtId="0" fontId="7" fillId="0" borderId="0" xfId="0" applyFont="1" applyFill="1" applyBorder="1" applyAlignment="1">
      <alignment horizontal="left" wrapText="1"/>
    </xf>
    <xf numFmtId="0" fontId="8" fillId="0" borderId="0" xfId="0" applyFont="1" applyAlignment="1">
      <alignment wrapText="1"/>
    </xf>
    <xf numFmtId="0" fontId="8" fillId="0" borderId="0" xfId="0" applyFont="1" applyFill="1" applyBorder="1" applyAlignment="1">
      <alignment horizontal="left" wrapText="1"/>
    </xf>
    <xf numFmtId="43" fontId="3" fillId="0" borderId="0" xfId="1" applyFont="1" applyFill="1" applyBorder="1" applyAlignment="1">
      <alignment horizontal="left"/>
    </xf>
    <xf numFmtId="164" fontId="9" fillId="2" borderId="0" xfId="2" applyNumberFormat="1" applyFont="1" applyFill="1" applyBorder="1" applyAlignment="1">
      <alignment horizontal="right" vertical="center" wrapText="1"/>
    </xf>
    <xf numFmtId="164" fontId="5" fillId="0" borderId="0" xfId="2" applyNumberFormat="1" applyFont="1" applyBorder="1" applyAlignment="1">
      <alignment horizontal="right" vertical="center" wrapText="1"/>
    </xf>
    <xf numFmtId="0" fontId="3" fillId="0" borderId="0" xfId="0" applyFont="1"/>
    <xf numFmtId="0" fontId="6" fillId="0" borderId="2" xfId="0" applyFont="1" applyBorder="1" applyAlignment="1">
      <alignment horizontal="left" indent="1"/>
    </xf>
    <xf numFmtId="164" fontId="6" fillId="0" borderId="2" xfId="2" applyNumberFormat="1" applyFont="1" applyBorder="1" applyAlignment="1">
      <alignment horizontal="right" vertical="center" wrapText="1"/>
    </xf>
    <xf numFmtId="43" fontId="6" fillId="0" borderId="0" xfId="1" applyFont="1" applyBorder="1" applyAlignment="1">
      <alignment horizontal="right" vertical="center" wrapText="1"/>
    </xf>
    <xf numFmtId="43" fontId="6" fillId="0" borderId="2" xfId="1" applyFont="1" applyBorder="1" applyAlignment="1">
      <alignment horizontal="right" vertical="center" wrapText="1"/>
    </xf>
    <xf numFmtId="0" fontId="6" fillId="0" borderId="0" xfId="0" applyFont="1" applyBorder="1" applyAlignment="1">
      <alignment horizontal="left" indent="3"/>
    </xf>
    <xf numFmtId="43" fontId="2" fillId="0" borderId="0" xfId="0" applyNumberFormat="1" applyFont="1"/>
    <xf numFmtId="0" fontId="2" fillId="0" borderId="0" xfId="0" applyFont="1" applyBorder="1"/>
    <xf numFmtId="0" fontId="4" fillId="0" borderId="0" xfId="0" applyFont="1" applyBorder="1" applyAlignment="1">
      <alignment horizontal="center" vertical="center"/>
    </xf>
    <xf numFmtId="0" fontId="10" fillId="0" borderId="0" xfId="0" applyFont="1" applyBorder="1" applyAlignment="1">
      <alignment horizontal="right"/>
    </xf>
    <xf numFmtId="0" fontId="6" fillId="0" borderId="0" xfId="0" applyFont="1" applyBorder="1" applyAlignment="1">
      <alignment horizontal="left" indent="5"/>
    </xf>
    <xf numFmtId="0" fontId="6" fillId="0" borderId="2" xfId="0" applyFont="1" applyBorder="1" applyAlignment="1">
      <alignment horizontal="left" indent="3"/>
    </xf>
    <xf numFmtId="43" fontId="2" fillId="0" borderId="0" xfId="1" applyFont="1" applyAlignment="1"/>
    <xf numFmtId="43" fontId="2" fillId="0" borderId="0" xfId="1" applyFont="1" applyFill="1" applyBorder="1" applyAlignment="1"/>
    <xf numFmtId="0" fontId="2" fillId="0" borderId="0" xfId="0" applyFont="1" applyAlignment="1"/>
    <xf numFmtId="0" fontId="2" fillId="0" borderId="3" xfId="0" applyFont="1" applyBorder="1"/>
    <xf numFmtId="0" fontId="5" fillId="3" borderId="3" xfId="0" applyFont="1" applyFill="1" applyBorder="1" applyAlignment="1">
      <alignment horizontal="center" vertical="top"/>
    </xf>
    <xf numFmtId="0" fontId="2" fillId="0" borderId="0" xfId="0" applyFont="1" applyFill="1" applyBorder="1" applyAlignment="1">
      <alignment wrapText="1"/>
    </xf>
    <xf numFmtId="164" fontId="6" fillId="0" borderId="0" xfId="1" applyNumberFormat="1" applyFont="1" applyBorder="1" applyAlignment="1">
      <alignment horizontal="right" vertical="center" wrapText="1"/>
    </xf>
    <xf numFmtId="0" fontId="8" fillId="0" borderId="1" xfId="0" applyFont="1" applyFill="1" applyBorder="1"/>
    <xf numFmtId="0" fontId="8" fillId="0" borderId="1" xfId="0" applyFont="1" applyFill="1" applyBorder="1" applyAlignment="1">
      <alignment wrapText="1"/>
    </xf>
    <xf numFmtId="0" fontId="11" fillId="2" borderId="0" xfId="0" applyFont="1" applyFill="1" applyBorder="1"/>
    <xf numFmtId="165" fontId="2" fillId="0" borderId="0" xfId="0" applyNumberFormat="1" applyFont="1"/>
    <xf numFmtId="0" fontId="6" fillId="0" borderId="0" xfId="0" applyFont="1" applyBorder="1" applyAlignment="1">
      <alignment horizontal="left" wrapText="1" indent="3"/>
    </xf>
  </cellXfs>
  <cellStyles count="3">
    <cellStyle name="Comma" xfId="1" builtinId="3"/>
    <cellStyle name="Comma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
  <sheetViews>
    <sheetView zoomScale="90" zoomScaleNormal="90" workbookViewId="0">
      <pane xSplit="1" topLeftCell="N1" activePane="topRight" state="frozen"/>
      <selection pane="topRight" activeCell="A37" sqref="A37"/>
    </sheetView>
  </sheetViews>
  <sheetFormatPr defaultRowHeight="11.25" x14ac:dyDescent="0.2"/>
  <cols>
    <col min="1" max="1" width="82.140625" style="1" customWidth="1"/>
    <col min="2" max="2" width="21.7109375" style="11" customWidth="1"/>
    <col min="3" max="3" width="21.7109375" style="12" customWidth="1"/>
    <col min="4" max="22" width="21.7109375" style="1" customWidth="1"/>
    <col min="23" max="23" width="9.140625" style="1"/>
    <col min="24" max="24" width="14" style="1" bestFit="1" customWidth="1"/>
    <col min="25" max="16384" width="9.140625" style="1"/>
  </cols>
  <sheetData>
    <row r="1" spans="1:24" ht="12" thickBot="1" x14ac:dyDescent="0.25"/>
    <row r="2" spans="1:24" ht="15.75" x14ac:dyDescent="0.2">
      <c r="A2" s="35"/>
      <c r="B2" s="36">
        <v>2003</v>
      </c>
      <c r="C2" s="36">
        <v>2004</v>
      </c>
      <c r="D2" s="36">
        <v>2005</v>
      </c>
      <c r="E2" s="36">
        <v>2006</v>
      </c>
      <c r="F2" s="36">
        <v>2007</v>
      </c>
      <c r="G2" s="36">
        <v>2008</v>
      </c>
      <c r="H2" s="36">
        <v>2009</v>
      </c>
      <c r="I2" s="36">
        <v>2010</v>
      </c>
      <c r="J2" s="36">
        <v>2011</v>
      </c>
      <c r="K2" s="36">
        <v>2012</v>
      </c>
      <c r="L2" s="36">
        <v>2013</v>
      </c>
      <c r="M2" s="36">
        <v>2014</v>
      </c>
      <c r="N2" s="36">
        <v>2015</v>
      </c>
      <c r="O2" s="36">
        <v>2016</v>
      </c>
      <c r="P2" s="36">
        <v>2017</v>
      </c>
      <c r="Q2" s="36">
        <v>2018</v>
      </c>
      <c r="R2" s="36">
        <v>2019</v>
      </c>
      <c r="S2" s="36">
        <v>2020</v>
      </c>
      <c r="T2" s="36">
        <v>2021</v>
      </c>
      <c r="U2" s="36">
        <v>2022</v>
      </c>
      <c r="V2" s="36">
        <v>2023</v>
      </c>
    </row>
    <row r="3" spans="1:24" ht="12" x14ac:dyDescent="0.2">
      <c r="A3" s="28"/>
      <c r="B3" s="2"/>
      <c r="C3" s="3"/>
      <c r="D3" s="2"/>
      <c r="E3" s="27"/>
      <c r="F3" s="27"/>
      <c r="G3" s="27"/>
      <c r="H3" s="27"/>
      <c r="I3" s="27"/>
      <c r="J3" s="27"/>
      <c r="K3" s="27"/>
      <c r="L3" s="27"/>
      <c r="M3" s="27"/>
      <c r="N3" s="27"/>
      <c r="O3" s="27"/>
      <c r="P3" s="27"/>
      <c r="Q3" s="27"/>
      <c r="R3" s="27"/>
      <c r="S3" s="27"/>
      <c r="T3" s="27"/>
      <c r="U3" s="27"/>
      <c r="V3" s="27"/>
    </row>
    <row r="4" spans="1:24" ht="15" x14ac:dyDescent="0.2">
      <c r="A4" s="29" t="s">
        <v>24</v>
      </c>
      <c r="B4" s="4"/>
      <c r="C4" s="17"/>
      <c r="D4" s="4"/>
      <c r="E4" s="27"/>
      <c r="F4" s="27"/>
      <c r="G4" s="27"/>
      <c r="H4" s="27"/>
      <c r="I4" s="27"/>
      <c r="J4" s="27"/>
      <c r="K4" s="27"/>
      <c r="L4" s="27"/>
      <c r="M4" s="27"/>
      <c r="N4" s="27"/>
      <c r="O4" s="27"/>
      <c r="P4" s="27"/>
      <c r="Q4" s="27"/>
      <c r="R4" s="27"/>
      <c r="S4" s="27"/>
      <c r="T4" s="27"/>
      <c r="U4" s="27"/>
      <c r="V4" s="27"/>
    </row>
    <row r="5" spans="1:24" s="6" customFormat="1" ht="18.75" x14ac:dyDescent="0.25">
      <c r="A5" s="41" t="s">
        <v>4</v>
      </c>
      <c r="B5" s="18">
        <f>B6+B14</f>
        <v>15871400.970017446</v>
      </c>
      <c r="C5" s="18">
        <f t="shared" ref="C5:V5" si="0">C6+C14</f>
        <v>14690595.054997144</v>
      </c>
      <c r="D5" s="18">
        <f t="shared" si="0"/>
        <v>12380872.166856825</v>
      </c>
      <c r="E5" s="18">
        <f t="shared" si="0"/>
        <v>11041872.753330477</v>
      </c>
      <c r="F5" s="18">
        <f t="shared" si="0"/>
        <v>10097588.321498999</v>
      </c>
      <c r="G5" s="18">
        <f t="shared" si="0"/>
        <v>9469280.8672022782</v>
      </c>
      <c r="H5" s="18">
        <f t="shared" si="0"/>
        <v>9443682.233332701</v>
      </c>
      <c r="I5" s="18">
        <f t="shared" si="0"/>
        <v>10532129.306545753</v>
      </c>
      <c r="J5" s="18">
        <f t="shared" si="0"/>
        <v>11629135.627901126</v>
      </c>
      <c r="K5" s="18">
        <f>K6+K14</f>
        <v>13673568.414247837</v>
      </c>
      <c r="L5" s="18">
        <f t="shared" si="0"/>
        <v>14118511.101521745</v>
      </c>
      <c r="M5" s="18">
        <f t="shared" si="0"/>
        <v>22102337.055712331</v>
      </c>
      <c r="N5" s="18">
        <f t="shared" si="0"/>
        <v>22714110.325574197</v>
      </c>
      <c r="O5" s="18">
        <f t="shared" si="0"/>
        <v>25751105.008747391</v>
      </c>
      <c r="P5" s="18">
        <f t="shared" si="0"/>
        <v>23534112.653384563</v>
      </c>
      <c r="Q5" s="18">
        <f t="shared" si="0"/>
        <v>22065758.527312391</v>
      </c>
      <c r="R5" s="18">
        <f t="shared" si="0"/>
        <v>22022965.08642289</v>
      </c>
      <c r="S5" s="18">
        <f t="shared" si="0"/>
        <v>27504793.503344368</v>
      </c>
      <c r="T5" s="18">
        <f t="shared" si="0"/>
        <v>31218011.339317553</v>
      </c>
      <c r="U5" s="18">
        <f t="shared" si="0"/>
        <v>36125671.977814041</v>
      </c>
      <c r="V5" s="18">
        <f t="shared" si="0"/>
        <v>40513991.884350002</v>
      </c>
    </row>
    <row r="6" spans="1:24" s="20" customFormat="1" ht="15.75" x14ac:dyDescent="0.25">
      <c r="A6" s="7" t="s">
        <v>5</v>
      </c>
      <c r="B6" s="19">
        <f t="shared" ref="B6:V6" si="1">+B7+B10</f>
        <v>13614701.337260947</v>
      </c>
      <c r="C6" s="19">
        <f t="shared" si="1"/>
        <v>12009978.439553231</v>
      </c>
      <c r="D6" s="19">
        <f t="shared" si="1"/>
        <v>9538148.6336938944</v>
      </c>
      <c r="E6" s="19">
        <f t="shared" si="1"/>
        <v>8086063.7323077675</v>
      </c>
      <c r="F6" s="19">
        <f t="shared" si="1"/>
        <v>6897675.3162076036</v>
      </c>
      <c r="G6" s="19">
        <f t="shared" si="1"/>
        <v>6396012.6770553039</v>
      </c>
      <c r="H6" s="19">
        <f t="shared" si="1"/>
        <v>6434222.9508230202</v>
      </c>
      <c r="I6" s="19">
        <f t="shared" si="1"/>
        <v>6597971.4843048221</v>
      </c>
      <c r="J6" s="19">
        <f t="shared" si="1"/>
        <v>6821159.0782515574</v>
      </c>
      <c r="K6" s="19">
        <f t="shared" si="1"/>
        <v>8692592.8158415277</v>
      </c>
      <c r="L6" s="19">
        <f t="shared" si="1"/>
        <v>7828861.7938718162</v>
      </c>
      <c r="M6" s="19">
        <f t="shared" si="1"/>
        <v>13850583.105275687</v>
      </c>
      <c r="N6" s="19">
        <f t="shared" si="1"/>
        <v>15430827.419667</v>
      </c>
      <c r="O6" s="19">
        <f t="shared" si="1"/>
        <v>19026539.677707803</v>
      </c>
      <c r="P6" s="19">
        <f t="shared" si="1"/>
        <v>16822473.965249129</v>
      </c>
      <c r="Q6" s="19">
        <f t="shared" si="1"/>
        <v>16611648.193592917</v>
      </c>
      <c r="R6" s="19">
        <f t="shared" si="1"/>
        <v>16543498.204272889</v>
      </c>
      <c r="S6" s="19">
        <f t="shared" si="1"/>
        <v>21861148.571194369</v>
      </c>
      <c r="T6" s="19">
        <f t="shared" si="1"/>
        <v>22580861.757167555</v>
      </c>
      <c r="U6" s="19">
        <f t="shared" si="1"/>
        <v>25160272.395664044</v>
      </c>
      <c r="V6" s="19">
        <f t="shared" si="1"/>
        <v>29898592.302200004</v>
      </c>
    </row>
    <row r="7" spans="1:24" ht="15" x14ac:dyDescent="0.2">
      <c r="A7" s="25" t="s">
        <v>6</v>
      </c>
      <c r="B7" s="5">
        <f>B8+B9</f>
        <v>7787264.3312808201</v>
      </c>
      <c r="C7" s="5">
        <f t="shared" ref="C7:D7" si="2">C8+C9</f>
        <v>6224185.6607215591</v>
      </c>
      <c r="D7" s="5">
        <f t="shared" si="2"/>
        <v>4229431.5138499998</v>
      </c>
      <c r="E7" s="5">
        <f t="shared" ref="E7:V7" si="3">+E8+E9</f>
        <v>4009829.4790099999</v>
      </c>
      <c r="F7" s="5">
        <f t="shared" si="3"/>
        <v>3325410.4131700001</v>
      </c>
      <c r="G7" s="5">
        <f t="shared" si="3"/>
        <v>3396675.61876</v>
      </c>
      <c r="H7" s="5">
        <f t="shared" si="3"/>
        <v>3082658.9365400001</v>
      </c>
      <c r="I7" s="5">
        <f t="shared" si="3"/>
        <v>3200712.6997099998</v>
      </c>
      <c r="J7" s="5">
        <f t="shared" si="3"/>
        <v>3242884.84553</v>
      </c>
      <c r="K7" s="5">
        <f t="shared" si="3"/>
        <v>5070527.2445499999</v>
      </c>
      <c r="L7" s="5">
        <f t="shared" si="3"/>
        <v>3399592.2960199998</v>
      </c>
      <c r="M7" s="5">
        <f t="shared" si="3"/>
        <v>6525390.5019100001</v>
      </c>
      <c r="N7" s="5">
        <f t="shared" si="3"/>
        <v>10938957.189999999</v>
      </c>
      <c r="O7" s="5">
        <f t="shared" si="3"/>
        <v>14838882.210000001</v>
      </c>
      <c r="P7" s="5">
        <f t="shared" si="3"/>
        <v>12980843.710000001</v>
      </c>
      <c r="Q7" s="5">
        <f t="shared" si="3"/>
        <v>12980843.710000001</v>
      </c>
      <c r="R7" s="5">
        <f t="shared" si="3"/>
        <v>12980843.710000001</v>
      </c>
      <c r="S7" s="5">
        <f t="shared" si="3"/>
        <v>17870418.710000001</v>
      </c>
      <c r="T7" s="5">
        <f t="shared" si="3"/>
        <v>17870418.710000001</v>
      </c>
      <c r="U7" s="5">
        <f t="shared" si="3"/>
        <v>19826248.710000001</v>
      </c>
      <c r="V7" s="5">
        <f t="shared" si="3"/>
        <v>25020933.190000001</v>
      </c>
    </row>
    <row r="8" spans="1:24" ht="15" x14ac:dyDescent="0.2">
      <c r="A8" s="30" t="s">
        <v>7</v>
      </c>
      <c r="B8" s="5">
        <v>4090509.4675099999</v>
      </c>
      <c r="C8" s="5">
        <v>3947356.4863399998</v>
      </c>
      <c r="D8" s="5">
        <v>4229431.5138499998</v>
      </c>
      <c r="E8" s="38">
        <v>4009829.4790099999</v>
      </c>
      <c r="F8" s="38">
        <v>3325410.4131700001</v>
      </c>
      <c r="G8" s="38">
        <v>3396675.61876</v>
      </c>
      <c r="H8" s="38">
        <v>3082658.9365400001</v>
      </c>
      <c r="I8" s="38">
        <v>3200712.6997099998</v>
      </c>
      <c r="J8" s="38">
        <v>3242884.84553</v>
      </c>
      <c r="K8" s="38">
        <v>5070527.2445499999</v>
      </c>
      <c r="L8" s="38">
        <v>3399592.2960199998</v>
      </c>
      <c r="M8" s="38">
        <v>6525390.5019100001</v>
      </c>
      <c r="N8" s="38">
        <v>10938957.189999999</v>
      </c>
      <c r="O8" s="38">
        <v>14838882.210000001</v>
      </c>
      <c r="P8" s="38">
        <v>12980843.710000001</v>
      </c>
      <c r="Q8" s="38">
        <v>12980843.710000001</v>
      </c>
      <c r="R8" s="38">
        <v>12980843.710000001</v>
      </c>
      <c r="S8" s="38">
        <v>17870418.710000001</v>
      </c>
      <c r="T8" s="38">
        <v>17870418.710000001</v>
      </c>
      <c r="U8" s="38">
        <v>19826248.710000001</v>
      </c>
      <c r="V8" s="38">
        <v>25020933.190000001</v>
      </c>
    </row>
    <row r="9" spans="1:24" ht="15" x14ac:dyDescent="0.2">
      <c r="A9" s="30" t="s">
        <v>8</v>
      </c>
      <c r="B9" s="5">
        <v>3696754.8637708207</v>
      </c>
      <c r="C9" s="5">
        <v>2276829.1743815588</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row>
    <row r="10" spans="1:24" ht="15" x14ac:dyDescent="0.2">
      <c r="A10" s="25" t="s">
        <v>9</v>
      </c>
      <c r="B10" s="5">
        <f>B11+B12+B13</f>
        <v>5827437.0059801275</v>
      </c>
      <c r="C10" s="5">
        <f t="shared" ref="C10:V10" si="4">C11+C12+C13</f>
        <v>5785792.778831671</v>
      </c>
      <c r="D10" s="5">
        <f t="shared" si="4"/>
        <v>5308717.1198438946</v>
      </c>
      <c r="E10" s="5">
        <f t="shared" si="4"/>
        <v>4076234.2532977681</v>
      </c>
      <c r="F10" s="5">
        <f t="shared" si="4"/>
        <v>3572264.9030376035</v>
      </c>
      <c r="G10" s="5">
        <f t="shared" si="4"/>
        <v>2999337.058295304</v>
      </c>
      <c r="H10" s="5">
        <f t="shared" si="4"/>
        <v>3351564.0142830196</v>
      </c>
      <c r="I10" s="5">
        <f t="shared" si="4"/>
        <v>3397258.7845948222</v>
      </c>
      <c r="J10" s="5">
        <f t="shared" si="4"/>
        <v>3578274.2327215569</v>
      </c>
      <c r="K10" s="5">
        <f t="shared" si="4"/>
        <v>3622065.5712915272</v>
      </c>
      <c r="L10" s="5">
        <f t="shared" si="4"/>
        <v>4429269.4978518169</v>
      </c>
      <c r="M10" s="5">
        <f t="shared" si="4"/>
        <v>7325192.6033656858</v>
      </c>
      <c r="N10" s="5">
        <f t="shared" si="4"/>
        <v>4491870.2296670005</v>
      </c>
      <c r="O10" s="5">
        <f t="shared" si="4"/>
        <v>4187657.4677078016</v>
      </c>
      <c r="P10" s="5">
        <f t="shared" si="4"/>
        <v>3841630.2552491273</v>
      </c>
      <c r="Q10" s="5">
        <f t="shared" si="4"/>
        <v>3630804.4835929163</v>
      </c>
      <c r="R10" s="5">
        <f t="shared" si="4"/>
        <v>3562654.4942728886</v>
      </c>
      <c r="S10" s="5">
        <f t="shared" si="4"/>
        <v>3990729.8611943694</v>
      </c>
      <c r="T10" s="5">
        <f t="shared" si="4"/>
        <v>4710443.0471675526</v>
      </c>
      <c r="U10" s="5">
        <f t="shared" si="4"/>
        <v>5334023.6856640447</v>
      </c>
      <c r="V10" s="5">
        <f t="shared" si="4"/>
        <v>4877659.1122000013</v>
      </c>
    </row>
    <row r="11" spans="1:24" ht="15" x14ac:dyDescent="0.2">
      <c r="A11" s="30" t="s">
        <v>10</v>
      </c>
      <c r="B11" s="5">
        <v>4980167.665040276</v>
      </c>
      <c r="C11" s="5">
        <v>4861300.8271230059</v>
      </c>
      <c r="D11" s="5">
        <v>4165683.9747926262</v>
      </c>
      <c r="E11" s="5">
        <v>2876135.2622681819</v>
      </c>
      <c r="F11" s="5">
        <v>2284531.8764655539</v>
      </c>
      <c r="G11" s="5">
        <v>1484630.6218706237</v>
      </c>
      <c r="H11" s="5">
        <v>1815402.9529757202</v>
      </c>
      <c r="I11" s="5">
        <v>1783375.277047554</v>
      </c>
      <c r="J11" s="5">
        <v>1833787.8815252141</v>
      </c>
      <c r="K11" s="5">
        <v>1799149.0944168963</v>
      </c>
      <c r="L11" s="5">
        <v>2642531.5943212267</v>
      </c>
      <c r="M11" s="5">
        <v>5565083.1127629103</v>
      </c>
      <c r="N11" s="5">
        <v>2810031.781180162</v>
      </c>
      <c r="O11" s="5">
        <v>2631041.730096228</v>
      </c>
      <c r="P11" s="5">
        <v>2445268.1615732387</v>
      </c>
      <c r="Q11" s="5">
        <v>2373770.4740400957</v>
      </c>
      <c r="R11" s="5">
        <v>2447351.5101832496</v>
      </c>
      <c r="S11" s="5">
        <v>3029704.5828027064</v>
      </c>
      <c r="T11" s="5">
        <v>3888273.6738333791</v>
      </c>
      <c r="U11" s="5">
        <v>4645111.3890238814</v>
      </c>
      <c r="V11" s="5">
        <v>4309187.7666200008</v>
      </c>
      <c r="X11" s="26"/>
    </row>
    <row r="12" spans="1:24" ht="15" x14ac:dyDescent="0.2">
      <c r="A12" s="30" t="s">
        <v>11</v>
      </c>
      <c r="B12" s="5">
        <v>749079.81018904282</v>
      </c>
      <c r="C12" s="5">
        <v>838637.02362732601</v>
      </c>
      <c r="D12" s="5">
        <v>1074111.4280045193</v>
      </c>
      <c r="E12" s="5">
        <v>1151249.9784737325</v>
      </c>
      <c r="F12" s="5">
        <v>1246606.6124401952</v>
      </c>
      <c r="G12" s="5">
        <v>1480415.7623573537</v>
      </c>
      <c r="H12" s="5">
        <v>1509658.5283102267</v>
      </c>
      <c r="I12" s="5">
        <v>1595312.5366887825</v>
      </c>
      <c r="J12" s="5">
        <v>1734822.5145762875</v>
      </c>
      <c r="K12" s="5">
        <v>1822916.4768746309</v>
      </c>
      <c r="L12" s="5">
        <v>1786737.9035305905</v>
      </c>
      <c r="M12" s="5">
        <v>1760109.4906027752</v>
      </c>
      <c r="N12" s="5">
        <v>1681838.448486839</v>
      </c>
      <c r="O12" s="5">
        <v>1556615.7376115734</v>
      </c>
      <c r="P12" s="5">
        <v>1396362.0936758886</v>
      </c>
      <c r="Q12" s="5">
        <v>1257034.0095528208</v>
      </c>
      <c r="R12" s="5">
        <v>1115302.9840896393</v>
      </c>
      <c r="S12" s="5">
        <v>961025.2783916631</v>
      </c>
      <c r="T12" s="5">
        <v>822169.37333417346</v>
      </c>
      <c r="U12" s="5">
        <v>688912.29664016375</v>
      </c>
      <c r="V12" s="5">
        <v>568471.34557999996</v>
      </c>
    </row>
    <row r="13" spans="1:24" ht="15" x14ac:dyDescent="0.2">
      <c r="A13" s="30" t="s">
        <v>12</v>
      </c>
      <c r="B13" s="5">
        <v>98189.530750808102</v>
      </c>
      <c r="C13" s="5">
        <v>85854.928081339007</v>
      </c>
      <c r="D13" s="5">
        <v>68921.717046749094</v>
      </c>
      <c r="E13" s="5">
        <v>48849.012555853798</v>
      </c>
      <c r="F13" s="5">
        <v>41126.414131854399</v>
      </c>
      <c r="G13" s="5">
        <v>34290.674067326698</v>
      </c>
      <c r="H13" s="5">
        <v>26502.5329970727</v>
      </c>
      <c r="I13" s="5">
        <v>18570.9708584859</v>
      </c>
      <c r="J13" s="5">
        <v>9663.8366200551991</v>
      </c>
      <c r="K13" s="23">
        <v>0</v>
      </c>
      <c r="L13" s="23">
        <v>0</v>
      </c>
      <c r="M13" s="23">
        <v>0</v>
      </c>
      <c r="N13" s="23">
        <v>0</v>
      </c>
      <c r="O13" s="23">
        <v>0</v>
      </c>
      <c r="P13" s="23">
        <v>0</v>
      </c>
      <c r="Q13" s="23">
        <v>0</v>
      </c>
      <c r="R13" s="23">
        <v>0</v>
      </c>
      <c r="S13" s="23">
        <v>0</v>
      </c>
      <c r="T13" s="23">
        <v>0</v>
      </c>
      <c r="U13" s="23">
        <v>0</v>
      </c>
      <c r="V13" s="23">
        <v>0</v>
      </c>
    </row>
    <row r="14" spans="1:24" s="20" customFormat="1" ht="15.75" x14ac:dyDescent="0.25">
      <c r="A14" s="7" t="s">
        <v>18</v>
      </c>
      <c r="B14" s="19">
        <f t="shared" ref="B14:V14" si="5">+B15+B19+B20+B21</f>
        <v>2256699.6327565</v>
      </c>
      <c r="C14" s="19">
        <f t="shared" si="5"/>
        <v>2680616.6154439128</v>
      </c>
      <c r="D14" s="19">
        <f t="shared" si="5"/>
        <v>2842723.533162931</v>
      </c>
      <c r="E14" s="19">
        <f t="shared" si="5"/>
        <v>2955809.0210227091</v>
      </c>
      <c r="F14" s="19">
        <f t="shared" si="5"/>
        <v>3199913.0052913963</v>
      </c>
      <c r="G14" s="19">
        <f t="shared" si="5"/>
        <v>3073268.1901469748</v>
      </c>
      <c r="H14" s="19">
        <f t="shared" si="5"/>
        <v>3009459.2825096818</v>
      </c>
      <c r="I14" s="19">
        <f t="shared" si="5"/>
        <v>3934157.822240931</v>
      </c>
      <c r="J14" s="19">
        <f t="shared" si="5"/>
        <v>4807976.5496495683</v>
      </c>
      <c r="K14" s="19">
        <f t="shared" si="5"/>
        <v>4980975.5984063102</v>
      </c>
      <c r="L14" s="19">
        <f t="shared" si="5"/>
        <v>6289649.30764993</v>
      </c>
      <c r="M14" s="19">
        <f t="shared" si="5"/>
        <v>8251753.9504366443</v>
      </c>
      <c r="N14" s="19">
        <f t="shared" si="5"/>
        <v>7283282.9059071988</v>
      </c>
      <c r="O14" s="19">
        <f t="shared" si="5"/>
        <v>6724565.3310395898</v>
      </c>
      <c r="P14" s="19">
        <f t="shared" si="5"/>
        <v>6711638.688135433</v>
      </c>
      <c r="Q14" s="19">
        <f>+Q15+Q19+Q20+Q21</f>
        <v>5454110.3337194724</v>
      </c>
      <c r="R14" s="19">
        <f t="shared" si="5"/>
        <v>5479466.88215</v>
      </c>
      <c r="S14" s="19">
        <f t="shared" si="5"/>
        <v>5643644.9321499998</v>
      </c>
      <c r="T14" s="19">
        <f t="shared" si="5"/>
        <v>8637149.5821499992</v>
      </c>
      <c r="U14" s="19">
        <f t="shared" si="5"/>
        <v>10965399.582149999</v>
      </c>
      <c r="V14" s="19">
        <f t="shared" si="5"/>
        <v>10615399.582149999</v>
      </c>
    </row>
    <row r="15" spans="1:24" ht="30" x14ac:dyDescent="0.2">
      <c r="A15" s="43" t="s">
        <v>17</v>
      </c>
      <c r="B15" s="5">
        <f t="shared" ref="B15:V15" si="6">+B16+B17+B18</f>
        <v>1719495.9750000001</v>
      </c>
      <c r="C15" s="5">
        <f t="shared" si="6"/>
        <v>2211159.2988754003</v>
      </c>
      <c r="D15" s="5">
        <f t="shared" si="6"/>
        <v>2375052.8797359997</v>
      </c>
      <c r="E15" s="5">
        <f t="shared" si="6"/>
        <v>2544012.9592740401</v>
      </c>
      <c r="F15" s="5">
        <f t="shared" si="6"/>
        <v>2838275.0812934497</v>
      </c>
      <c r="G15" s="5">
        <f t="shared" si="6"/>
        <v>2735909.7112897597</v>
      </c>
      <c r="H15" s="5">
        <f t="shared" si="6"/>
        <v>2705332.58676665</v>
      </c>
      <c r="I15" s="5">
        <f t="shared" si="6"/>
        <v>3652449.7228999999</v>
      </c>
      <c r="J15" s="5">
        <f>+J16+J17+J18</f>
        <v>4220461.1259000003</v>
      </c>
      <c r="K15" s="5">
        <f>+K16+K17+K18</f>
        <v>4763355.1864499999</v>
      </c>
      <c r="L15" s="5">
        <f t="shared" si="6"/>
        <v>6108194.8644500002</v>
      </c>
      <c r="M15" s="5">
        <f t="shared" si="6"/>
        <v>8091944.2034499999</v>
      </c>
      <c r="N15" s="5">
        <f t="shared" si="6"/>
        <v>7148729.2904500002</v>
      </c>
      <c r="O15" s="5">
        <f t="shared" si="6"/>
        <v>6621983.3611500002</v>
      </c>
      <c r="P15" s="5">
        <f t="shared" si="6"/>
        <v>6647731.0531500001</v>
      </c>
      <c r="Q15" s="5">
        <f>+Q16+Q17+Q18</f>
        <v>5421665.63215</v>
      </c>
      <c r="R15" s="5">
        <f t="shared" si="6"/>
        <v>5479466.88215</v>
      </c>
      <c r="S15" s="5">
        <f t="shared" si="6"/>
        <v>5643644.9321499998</v>
      </c>
      <c r="T15" s="5">
        <f t="shared" si="6"/>
        <v>8637149.5821499992</v>
      </c>
      <c r="U15" s="5">
        <f t="shared" si="6"/>
        <v>10965399.582149999</v>
      </c>
      <c r="V15" s="5">
        <f t="shared" si="6"/>
        <v>10615399.582149999</v>
      </c>
    </row>
    <row r="16" spans="1:24" ht="15" x14ac:dyDescent="0.2">
      <c r="A16" s="30" t="s">
        <v>13</v>
      </c>
      <c r="B16" s="5">
        <v>74170</v>
      </c>
      <c r="C16" s="5">
        <v>76000</v>
      </c>
      <c r="D16" s="5">
        <v>15000</v>
      </c>
      <c r="E16" s="23">
        <v>0</v>
      </c>
      <c r="F16" s="23">
        <v>0</v>
      </c>
      <c r="G16" s="23">
        <v>0</v>
      </c>
      <c r="H16" s="23">
        <v>0</v>
      </c>
      <c r="I16" s="5">
        <v>150810</v>
      </c>
      <c r="J16" s="23">
        <v>0</v>
      </c>
      <c r="K16" s="23">
        <v>0</v>
      </c>
      <c r="L16" s="5">
        <v>300000</v>
      </c>
      <c r="M16" s="5">
        <v>1864664</v>
      </c>
      <c r="N16" s="23">
        <v>0</v>
      </c>
      <c r="O16" s="23">
        <v>0</v>
      </c>
      <c r="P16" s="23">
        <v>0</v>
      </c>
      <c r="Q16" s="23">
        <v>0</v>
      </c>
      <c r="R16" s="23">
        <v>0</v>
      </c>
      <c r="S16" s="23">
        <v>0</v>
      </c>
      <c r="T16" s="23">
        <v>0</v>
      </c>
      <c r="U16" s="23">
        <v>0</v>
      </c>
      <c r="V16" s="23">
        <v>0</v>
      </c>
    </row>
    <row r="17" spans="1:24" ht="15" x14ac:dyDescent="0.2">
      <c r="A17" s="30" t="s">
        <v>14</v>
      </c>
      <c r="B17" s="5">
        <v>1601943.5460000001</v>
      </c>
      <c r="C17" s="5">
        <v>2085882.496</v>
      </c>
      <c r="D17" s="5">
        <v>2311944.0559999999</v>
      </c>
      <c r="E17" s="5">
        <v>2523345.15</v>
      </c>
      <c r="F17" s="5">
        <v>2828595.15</v>
      </c>
      <c r="G17" s="5">
        <v>2726895.15</v>
      </c>
      <c r="H17" s="5">
        <v>2704665.15</v>
      </c>
      <c r="I17" s="5">
        <v>3501639.7228999999</v>
      </c>
      <c r="J17" s="5">
        <v>4220461.1259000003</v>
      </c>
      <c r="K17" s="23">
        <v>4763355.1864499999</v>
      </c>
      <c r="L17" s="23">
        <v>5808194.8644500002</v>
      </c>
      <c r="M17" s="5">
        <v>6227280.2034499999</v>
      </c>
      <c r="N17" s="5">
        <v>7148729.2904500002</v>
      </c>
      <c r="O17" s="38">
        <v>6621983.3611500002</v>
      </c>
      <c r="P17" s="38">
        <v>6647731.0531500001</v>
      </c>
      <c r="Q17" s="38">
        <v>5421665.63215</v>
      </c>
      <c r="R17" s="38">
        <v>5479466.88215</v>
      </c>
      <c r="S17" s="38">
        <v>5643644.9321499998</v>
      </c>
      <c r="T17" s="23">
        <v>8637149.5821499992</v>
      </c>
      <c r="U17" s="38">
        <v>10965399.582149999</v>
      </c>
      <c r="V17" s="38">
        <v>10615399.582149999</v>
      </c>
    </row>
    <row r="18" spans="1:24" ht="15" x14ac:dyDescent="0.2">
      <c r="A18" s="30" t="s">
        <v>15</v>
      </c>
      <c r="B18" s="5">
        <v>43382.428999999996</v>
      </c>
      <c r="C18" s="5">
        <v>49276.802875399997</v>
      </c>
      <c r="D18" s="5">
        <v>48108.823735999998</v>
      </c>
      <c r="E18" s="5">
        <v>20667.809274039999</v>
      </c>
      <c r="F18" s="5">
        <v>9679.9312934499994</v>
      </c>
      <c r="G18" s="5">
        <v>9014.5612897600004</v>
      </c>
      <c r="H18" s="5">
        <v>667.43676664999998</v>
      </c>
      <c r="I18" s="23">
        <v>0</v>
      </c>
      <c r="J18" s="23">
        <v>0</v>
      </c>
      <c r="K18" s="23">
        <v>0</v>
      </c>
      <c r="L18" s="23">
        <v>0</v>
      </c>
      <c r="M18" s="23">
        <v>0</v>
      </c>
      <c r="N18" s="23">
        <v>0</v>
      </c>
      <c r="O18" s="23">
        <v>0</v>
      </c>
      <c r="P18" s="23">
        <v>0</v>
      </c>
      <c r="Q18" s="23">
        <v>0</v>
      </c>
      <c r="R18" s="23">
        <v>0</v>
      </c>
      <c r="S18" s="23">
        <v>0</v>
      </c>
      <c r="T18" s="23">
        <v>0</v>
      </c>
      <c r="U18" s="23">
        <v>0</v>
      </c>
      <c r="V18" s="23">
        <v>0</v>
      </c>
    </row>
    <row r="19" spans="1:24" ht="15" x14ac:dyDescent="0.2">
      <c r="A19" s="25" t="s">
        <v>16</v>
      </c>
      <c r="B19" s="5">
        <v>528923.00375649997</v>
      </c>
      <c r="C19" s="5">
        <v>469457.31656851241</v>
      </c>
      <c r="D19" s="5">
        <v>467670.65342693101</v>
      </c>
      <c r="E19" s="5">
        <v>411796.0617486689</v>
      </c>
      <c r="F19" s="5">
        <v>361637.92399794672</v>
      </c>
      <c r="G19" s="5">
        <v>337358.47885721509</v>
      </c>
      <c r="H19" s="5">
        <v>304126.69574303192</v>
      </c>
      <c r="I19" s="5">
        <v>281708.09934093087</v>
      </c>
      <c r="J19" s="5">
        <v>252515.4237495678</v>
      </c>
      <c r="K19" s="5">
        <v>217620.4119563103</v>
      </c>
      <c r="L19" s="5">
        <v>181454.4431999294</v>
      </c>
      <c r="M19" s="5">
        <v>159809.74698664449</v>
      </c>
      <c r="N19" s="5">
        <v>134553.6154571985</v>
      </c>
      <c r="O19" s="5">
        <v>102581.9698895898</v>
      </c>
      <c r="P19" s="5">
        <v>63907.6349854328</v>
      </c>
      <c r="Q19" s="5">
        <v>32444.701569472301</v>
      </c>
      <c r="R19" s="23">
        <v>0</v>
      </c>
      <c r="S19" s="23">
        <v>0</v>
      </c>
      <c r="T19" s="23">
        <v>0</v>
      </c>
      <c r="U19" s="23">
        <v>0</v>
      </c>
      <c r="V19" s="23">
        <v>0</v>
      </c>
    </row>
    <row r="20" spans="1:24" ht="15" x14ac:dyDescent="0.2">
      <c r="A20" s="25" t="s">
        <v>20</v>
      </c>
      <c r="B20" s="5">
        <v>8280.6540000000005</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row>
    <row r="21" spans="1:24" ht="15.75" thickBot="1" x14ac:dyDescent="0.25">
      <c r="A21" s="31" t="s">
        <v>19</v>
      </c>
      <c r="B21" s="24">
        <v>0</v>
      </c>
      <c r="C21" s="24">
        <v>0</v>
      </c>
      <c r="D21" s="24">
        <v>0</v>
      </c>
      <c r="E21" s="24">
        <v>0</v>
      </c>
      <c r="F21" s="24">
        <v>0</v>
      </c>
      <c r="G21" s="24">
        <v>0</v>
      </c>
      <c r="H21" s="24">
        <v>0</v>
      </c>
      <c r="I21" s="24">
        <v>0</v>
      </c>
      <c r="J21" s="22">
        <v>335000</v>
      </c>
      <c r="K21" s="24">
        <v>0</v>
      </c>
      <c r="L21" s="24">
        <v>0</v>
      </c>
      <c r="M21" s="24">
        <v>0</v>
      </c>
      <c r="N21" s="24">
        <v>0</v>
      </c>
      <c r="O21" s="24">
        <v>0</v>
      </c>
      <c r="P21" s="24">
        <v>0</v>
      </c>
      <c r="Q21" s="24">
        <v>0</v>
      </c>
      <c r="R21" s="24">
        <v>0</v>
      </c>
      <c r="S21" s="24">
        <v>0</v>
      </c>
      <c r="T21" s="24">
        <v>0</v>
      </c>
      <c r="U21" s="24">
        <v>0</v>
      </c>
      <c r="V21" s="24">
        <v>0</v>
      </c>
    </row>
    <row r="24" spans="1:24" x14ac:dyDescent="0.2">
      <c r="A24" s="16"/>
    </row>
    <row r="25" spans="1:24" ht="33.75" x14ac:dyDescent="0.2">
      <c r="A25" s="14" t="s">
        <v>27</v>
      </c>
    </row>
    <row r="26" spans="1:24" x14ac:dyDescent="0.2">
      <c r="A26" s="37"/>
      <c r="J26" s="42"/>
      <c r="K26" s="42"/>
      <c r="L26" s="42"/>
    </row>
    <row r="27" spans="1:24" x14ac:dyDescent="0.2">
      <c r="A27" s="40" t="s">
        <v>26</v>
      </c>
    </row>
    <row r="28" spans="1:24" ht="22.5" x14ac:dyDescent="0.2">
      <c r="A28" s="14" t="s">
        <v>0</v>
      </c>
    </row>
    <row r="29" spans="1:24" ht="22.5" x14ac:dyDescent="0.2">
      <c r="A29" s="14" t="s">
        <v>1</v>
      </c>
    </row>
    <row r="30" spans="1:24" s="11" customFormat="1" x14ac:dyDescent="0.2">
      <c r="A30" s="14" t="s">
        <v>2</v>
      </c>
      <c r="C30" s="12"/>
      <c r="D30" s="1"/>
      <c r="E30" s="1"/>
      <c r="F30" s="1"/>
      <c r="G30" s="1"/>
      <c r="H30" s="1"/>
      <c r="I30" s="1"/>
      <c r="J30" s="1"/>
      <c r="K30" s="1"/>
      <c r="L30" s="1"/>
      <c r="M30" s="1"/>
      <c r="N30" s="1"/>
      <c r="O30" s="1"/>
      <c r="P30" s="1"/>
      <c r="Q30" s="1"/>
      <c r="R30" s="1"/>
      <c r="S30" s="1"/>
      <c r="T30" s="1"/>
      <c r="U30" s="1"/>
      <c r="V30" s="1"/>
      <c r="W30" s="1"/>
      <c r="X30" s="1"/>
    </row>
    <row r="31" spans="1:24" s="11" customFormat="1" x14ac:dyDescent="0.2">
      <c r="A31" s="14" t="s">
        <v>3</v>
      </c>
      <c r="C31" s="12"/>
      <c r="D31" s="1"/>
      <c r="E31" s="1"/>
      <c r="F31" s="1"/>
      <c r="G31" s="1"/>
      <c r="H31" s="1"/>
      <c r="I31" s="1"/>
      <c r="J31" s="1"/>
      <c r="K31" s="1"/>
      <c r="L31" s="1"/>
      <c r="M31" s="1"/>
      <c r="N31" s="1"/>
      <c r="O31" s="1"/>
      <c r="P31" s="1"/>
      <c r="Q31" s="1"/>
      <c r="R31" s="1"/>
      <c r="S31" s="1"/>
      <c r="T31" s="1"/>
      <c r="U31" s="1"/>
      <c r="V31" s="1"/>
      <c r="W31" s="1"/>
      <c r="X31" s="1"/>
    </row>
    <row r="32" spans="1:24" s="32" customFormat="1" x14ac:dyDescent="0.2">
      <c r="C32" s="33"/>
      <c r="D32" s="34"/>
      <c r="E32" s="34"/>
      <c r="F32" s="34"/>
      <c r="G32" s="34"/>
      <c r="H32" s="34"/>
      <c r="I32" s="34"/>
      <c r="J32" s="34"/>
      <c r="K32" s="34"/>
      <c r="L32" s="34"/>
      <c r="M32" s="34"/>
      <c r="N32" s="34"/>
      <c r="O32" s="34"/>
      <c r="P32" s="34"/>
      <c r="Q32" s="34"/>
      <c r="R32" s="34"/>
      <c r="S32" s="34"/>
      <c r="T32" s="34"/>
      <c r="U32" s="34"/>
      <c r="V32" s="34"/>
      <c r="W32" s="34"/>
      <c r="X32" s="34"/>
    </row>
    <row r="33" spans="3:24" s="11" customFormat="1" x14ac:dyDescent="0.2">
      <c r="C33" s="12"/>
      <c r="D33" s="1"/>
      <c r="E33" s="1"/>
      <c r="F33" s="1"/>
      <c r="G33" s="1"/>
      <c r="H33" s="1"/>
      <c r="I33" s="1"/>
      <c r="J33" s="1"/>
      <c r="K33" s="1"/>
      <c r="L33" s="1"/>
      <c r="M33" s="1"/>
      <c r="N33" s="1"/>
      <c r="O33" s="1"/>
      <c r="P33" s="1"/>
      <c r="Q33" s="1"/>
      <c r="R33" s="1"/>
      <c r="S33" s="1"/>
      <c r="T33" s="1"/>
      <c r="U33" s="1"/>
      <c r="V33" s="1"/>
      <c r="W33" s="1"/>
      <c r="X33" s="1"/>
    </row>
  </sheetData>
  <printOptions horizontalCentered="1" verticalCentered="1"/>
  <pageMargins left="0.39370078740157483" right="0.19685039370078741" top="0.39370078740157483" bottom="0.59055118110236227" header="0.19685039370078741" footer="0.19685039370078741"/>
  <pageSetup paperSize="9" pageOrder="overThenDown" orientation="landscape" r:id="rId1"/>
  <headerFooter>
    <oddFooter>&amp;L AND 08Министерство на финансите
&amp;D г. &amp;T ч.&amp;R AND 08стр. &amp;P от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tabSelected="1" workbookViewId="0">
      <pane xSplit="1" topLeftCell="B1" activePane="topRight" state="frozen"/>
      <selection pane="topRight" activeCell="A36" sqref="A36"/>
    </sheetView>
  </sheetViews>
  <sheetFormatPr defaultRowHeight="11.25" x14ac:dyDescent="0.2"/>
  <cols>
    <col min="1" max="1" width="76.42578125" style="1" customWidth="1"/>
    <col min="2" max="2" width="22.28515625" style="11" bestFit="1" customWidth="1"/>
    <col min="3" max="3" width="22.28515625" style="12" bestFit="1" customWidth="1"/>
    <col min="4" max="5" width="22.28515625" style="1" bestFit="1" customWidth="1"/>
    <col min="6" max="6" width="23.140625" style="1" bestFit="1" customWidth="1"/>
    <col min="7" max="8" width="21.42578125" style="1" bestFit="1" customWidth="1"/>
    <col min="9" max="9" width="23.140625" style="1" bestFit="1" customWidth="1"/>
    <col min="10" max="12" width="22.28515625" style="1" bestFit="1" customWidth="1"/>
    <col min="13" max="13" width="23.140625" style="1" bestFit="1" customWidth="1"/>
    <col min="14" max="19" width="22.28515625" style="1" bestFit="1" customWidth="1"/>
    <col min="20" max="20" width="23.140625" style="1" bestFit="1" customWidth="1"/>
    <col min="21" max="22" width="23.28515625" style="1" customWidth="1"/>
    <col min="23" max="23" width="9.140625" style="1"/>
    <col min="24" max="24" width="14" style="1" bestFit="1" customWidth="1"/>
    <col min="25" max="16384" width="9.140625" style="1"/>
  </cols>
  <sheetData>
    <row r="1" spans="1:22" ht="12" thickBot="1" x14ac:dyDescent="0.25"/>
    <row r="2" spans="1:22" ht="15.75" x14ac:dyDescent="0.2">
      <c r="A2" s="35"/>
      <c r="B2" s="36">
        <v>2003</v>
      </c>
      <c r="C2" s="36">
        <v>2004</v>
      </c>
      <c r="D2" s="36">
        <v>2005</v>
      </c>
      <c r="E2" s="36">
        <v>2006</v>
      </c>
      <c r="F2" s="36">
        <v>2007</v>
      </c>
      <c r="G2" s="36">
        <v>2008</v>
      </c>
      <c r="H2" s="36">
        <v>2009</v>
      </c>
      <c r="I2" s="36">
        <v>2010</v>
      </c>
      <c r="J2" s="36">
        <v>2011</v>
      </c>
      <c r="K2" s="36">
        <v>2012</v>
      </c>
      <c r="L2" s="36">
        <v>2013</v>
      </c>
      <c r="M2" s="36">
        <v>2014</v>
      </c>
      <c r="N2" s="36">
        <v>2015</v>
      </c>
      <c r="O2" s="36">
        <v>2016</v>
      </c>
      <c r="P2" s="36">
        <v>2017</v>
      </c>
      <c r="Q2" s="36">
        <v>2018</v>
      </c>
      <c r="R2" s="36">
        <v>2019</v>
      </c>
      <c r="S2" s="36">
        <v>2020</v>
      </c>
      <c r="T2" s="36">
        <v>2021</v>
      </c>
      <c r="U2" s="36">
        <v>2022</v>
      </c>
      <c r="V2" s="36">
        <v>2023</v>
      </c>
    </row>
    <row r="3" spans="1:22" ht="12" x14ac:dyDescent="0.2">
      <c r="A3" s="28"/>
      <c r="B3" s="2"/>
      <c r="C3" s="3"/>
      <c r="D3" s="2"/>
      <c r="E3" s="27"/>
      <c r="F3" s="27"/>
      <c r="G3" s="27"/>
      <c r="H3" s="27"/>
      <c r="I3" s="27"/>
      <c r="J3" s="27"/>
      <c r="K3" s="27"/>
      <c r="L3" s="27"/>
      <c r="M3" s="27"/>
      <c r="N3" s="27"/>
      <c r="O3" s="27"/>
      <c r="P3" s="27"/>
      <c r="Q3" s="27"/>
      <c r="R3" s="27"/>
      <c r="S3" s="27"/>
      <c r="T3" s="27"/>
      <c r="U3" s="27"/>
      <c r="V3" s="27"/>
    </row>
    <row r="4" spans="1:22" ht="15" x14ac:dyDescent="0.2">
      <c r="A4" s="29" t="s">
        <v>24</v>
      </c>
      <c r="B4" s="4"/>
      <c r="C4" s="17"/>
      <c r="D4" s="4"/>
      <c r="E4" s="27"/>
      <c r="F4" s="27"/>
      <c r="G4" s="27"/>
      <c r="H4" s="27"/>
      <c r="I4" s="27"/>
      <c r="J4" s="27"/>
      <c r="K4" s="27"/>
      <c r="L4" s="27"/>
      <c r="M4" s="27"/>
      <c r="N4" s="27"/>
      <c r="O4" s="27"/>
      <c r="P4" s="27"/>
      <c r="Q4" s="27"/>
      <c r="R4" s="27"/>
      <c r="S4" s="27"/>
      <c r="T4" s="27"/>
      <c r="U4" s="27"/>
      <c r="V4" s="27"/>
    </row>
    <row r="5" spans="1:22" s="9" customFormat="1" ht="18.75" x14ac:dyDescent="0.25">
      <c r="A5" s="8" t="s">
        <v>21</v>
      </c>
      <c r="B5" s="18">
        <f t="shared" ref="B5:H5" si="0">B6</f>
        <v>772399.91563787975</v>
      </c>
      <c r="C5" s="18">
        <f t="shared" si="0"/>
        <v>868459.01228410564</v>
      </c>
      <c r="D5" s="18">
        <f t="shared" si="0"/>
        <v>1005669.1323300162</v>
      </c>
      <c r="E5" s="18">
        <f t="shared" si="0"/>
        <v>1078003.7306522857</v>
      </c>
      <c r="F5" s="18">
        <f t="shared" si="0"/>
        <v>1069793.1625034059</v>
      </c>
      <c r="G5" s="18">
        <f t="shared" si="0"/>
        <v>1240615.8094094244</v>
      </c>
      <c r="H5" s="18">
        <f t="shared" si="0"/>
        <v>1197176.0587788345</v>
      </c>
      <c r="I5" s="18">
        <f>I6+I7</f>
        <v>1246062.4803571738</v>
      </c>
      <c r="J5" s="18">
        <f t="shared" ref="J5:U5" si="1">J6+J7</f>
        <v>1196717.7613075834</v>
      </c>
      <c r="K5" s="18">
        <f t="shared" si="1"/>
        <v>1008591.1103678588</v>
      </c>
      <c r="L5" s="18">
        <f t="shared" si="1"/>
        <v>773831.19059060619</v>
      </c>
      <c r="M5" s="18">
        <f t="shared" si="1"/>
        <v>656081.10187610099</v>
      </c>
      <c r="N5" s="18">
        <f t="shared" si="1"/>
        <v>589277.63099512819</v>
      </c>
      <c r="O5" s="18">
        <f t="shared" si="1"/>
        <v>1676979.3052234848</v>
      </c>
      <c r="P5" s="18">
        <f t="shared" si="1"/>
        <v>2002047.7406785949</v>
      </c>
      <c r="Q5" s="18">
        <f t="shared" si="1"/>
        <v>1883816.3089872</v>
      </c>
      <c r="R5" s="18">
        <f t="shared" si="1"/>
        <v>1741400.652839785</v>
      </c>
      <c r="S5" s="18">
        <f t="shared" si="1"/>
        <v>1743245.2226824798</v>
      </c>
      <c r="T5" s="18">
        <f t="shared" si="1"/>
        <v>1938909.477132296</v>
      </c>
      <c r="U5" s="18">
        <f t="shared" si="1"/>
        <v>1700891.98488107</v>
      </c>
      <c r="V5" s="18">
        <f t="shared" ref="V5" si="2">V6+V7</f>
        <v>1583333.1482599999</v>
      </c>
    </row>
    <row r="6" spans="1:22" ht="15" x14ac:dyDescent="0.2">
      <c r="A6" s="10" t="s">
        <v>22</v>
      </c>
      <c r="B6" s="5">
        <v>772399.91563787975</v>
      </c>
      <c r="C6" s="5">
        <v>868459.01228410564</v>
      </c>
      <c r="D6" s="5">
        <v>1005669.1323300162</v>
      </c>
      <c r="E6" s="5">
        <v>1078003.7306522857</v>
      </c>
      <c r="F6" s="5">
        <v>1069793.1625034059</v>
      </c>
      <c r="G6" s="5">
        <v>1240615.8094094244</v>
      </c>
      <c r="H6" s="5">
        <v>1197176.0587788345</v>
      </c>
      <c r="I6" s="5">
        <v>1243263.9482471738</v>
      </c>
      <c r="J6" s="5">
        <v>1184772.6567275834</v>
      </c>
      <c r="K6" s="5">
        <v>984684.12624785875</v>
      </c>
      <c r="L6" s="5">
        <v>737657.89180060616</v>
      </c>
      <c r="M6" s="5">
        <v>607081.31317610096</v>
      </c>
      <c r="N6" s="5">
        <v>528436.20382512815</v>
      </c>
      <c r="O6" s="5">
        <v>1607839.9805034848</v>
      </c>
      <c r="P6" s="5">
        <v>1928172.8798885948</v>
      </c>
      <c r="Q6" s="5">
        <v>1808571.8016772</v>
      </c>
      <c r="R6" s="5">
        <v>1667273.9237697851</v>
      </c>
      <c r="S6" s="5">
        <v>1670887.8744324797</v>
      </c>
      <c r="T6" s="5">
        <v>1871759.4988622959</v>
      </c>
      <c r="U6" s="5">
        <v>1638452.46204107</v>
      </c>
      <c r="V6" s="5">
        <v>1525912.9874199999</v>
      </c>
    </row>
    <row r="7" spans="1:22" ht="15.75" thickBot="1" x14ac:dyDescent="0.25">
      <c r="A7" s="21" t="s">
        <v>23</v>
      </c>
      <c r="B7" s="24">
        <v>0</v>
      </c>
      <c r="C7" s="24">
        <v>0</v>
      </c>
      <c r="D7" s="24">
        <v>0</v>
      </c>
      <c r="E7" s="24">
        <v>0</v>
      </c>
      <c r="F7" s="24">
        <v>0</v>
      </c>
      <c r="G7" s="24">
        <v>0</v>
      </c>
      <c r="H7" s="24">
        <v>0</v>
      </c>
      <c r="I7" s="22">
        <v>2798.5321100000001</v>
      </c>
      <c r="J7" s="22">
        <v>11945.104579999999</v>
      </c>
      <c r="K7" s="22">
        <v>23906.984120000001</v>
      </c>
      <c r="L7" s="22">
        <v>36173.298790000001</v>
      </c>
      <c r="M7" s="22">
        <v>48999.788699999997</v>
      </c>
      <c r="N7" s="22">
        <v>60841.427170000003</v>
      </c>
      <c r="O7" s="22">
        <v>69139.324720000004</v>
      </c>
      <c r="P7" s="22">
        <v>73874.860790000006</v>
      </c>
      <c r="Q7" s="22">
        <v>75244.507310000001</v>
      </c>
      <c r="R7" s="22">
        <v>74126.729070000001</v>
      </c>
      <c r="S7" s="22">
        <v>72357.348249999995</v>
      </c>
      <c r="T7" s="22">
        <v>67149.978270000007</v>
      </c>
      <c r="U7" s="22">
        <v>62439.522839999998</v>
      </c>
      <c r="V7" s="22">
        <v>57420.160839999997</v>
      </c>
    </row>
    <row r="10" spans="1:22" ht="33.75" x14ac:dyDescent="0.2">
      <c r="A10" s="14" t="s">
        <v>27</v>
      </c>
    </row>
    <row r="11" spans="1:22" x14ac:dyDescent="0.2">
      <c r="A11" s="13"/>
    </row>
    <row r="12" spans="1:22" x14ac:dyDescent="0.2">
      <c r="A12" s="13"/>
    </row>
    <row r="13" spans="1:22" x14ac:dyDescent="0.2">
      <c r="A13" s="39" t="s">
        <v>26</v>
      </c>
    </row>
    <row r="14" spans="1:22" ht="22.5" x14ac:dyDescent="0.2">
      <c r="A14" s="15" t="s">
        <v>25</v>
      </c>
    </row>
    <row r="15" spans="1:22" ht="29.25" customHeight="1" x14ac:dyDescent="0.2">
      <c r="A15" s="15" t="s">
        <v>28</v>
      </c>
    </row>
    <row r="16" spans="1:22" x14ac:dyDescent="0.2">
      <c r="A16" s="34"/>
    </row>
    <row r="17" spans="1:1" x14ac:dyDescent="0.2">
      <c r="A17" s="34"/>
    </row>
    <row r="18" spans="1:1" ht="16.5" customHeight="1" x14ac:dyDescent="0.2"/>
  </sheetData>
  <printOptions horizontalCentered="1"/>
  <pageMargins left="0.39370078740157477" right="0.19685039370078738" top="0.39370078740157477" bottom="0.59055118110236215" header="0.19685039370078738" footer="0.19685039370078738"/>
  <pageSetup paperSize="9" pageOrder="overThenDown" orientation="landscape" r:id="rId1"/>
  <headerFooter>
    <oddFooter>&amp;L AND 08Министерство на финансите
&amp;D г. &amp;T ч.&amp;R AND 08стр. &amp;P от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Government debt</vt:lpstr>
      <vt:lpstr>Government Guaranteed debt</vt:lpstr>
    </vt:vector>
  </TitlesOfParts>
  <Company>ALPHASYS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Alphasys</dc:creator>
  <cp:lastModifiedBy>NK</cp:lastModifiedBy>
  <cp:lastPrinted>2024-04-24T10:11:23Z</cp:lastPrinted>
  <dcterms:created xsi:type="dcterms:W3CDTF">2010-07-15T12:09:42Z</dcterms:created>
  <dcterms:modified xsi:type="dcterms:W3CDTF">2024-06-26T07:25:47Z</dcterms:modified>
</cp:coreProperties>
</file>