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RAVKI\SCF spravki\INTERNET\МВУ\2025\012025\"/>
    </mc:Choice>
  </mc:AlternateContent>
  <bookViews>
    <workbookView xWindow="0" yWindow="0" windowWidth="28800" windowHeight="12030"/>
  </bookViews>
  <sheets>
    <sheet name="Sheet4" sheetId="1" r:id="rId1"/>
    <sheet name="Sheet2" sheetId="2" state="hidden" r:id="rId2"/>
  </sheets>
  <definedNames>
    <definedName name="_xlnm._FilterDatabase" localSheetId="0" hidden="1">Sheet4!$A$2:$L$57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A4" i="2" l="1"/>
  <c r="I56" i="1" l="1"/>
  <c r="K56" i="1" l="1"/>
  <c r="J56" i="1"/>
  <c r="B4" i="2" s="1"/>
  <c r="D4" i="2" s="1"/>
  <c r="E4" i="2" s="1"/>
  <c r="G56" i="1"/>
  <c r="F56" i="1"/>
  <c r="L55" i="1"/>
  <c r="H55" i="1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0" i="1"/>
  <c r="H20" i="1"/>
  <c r="L21" i="1"/>
  <c r="H21" i="1"/>
  <c r="L18" i="1"/>
  <c r="H18" i="1"/>
  <c r="L19" i="1"/>
  <c r="H19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L10" i="1"/>
  <c r="H10" i="1"/>
  <c r="L9" i="1"/>
  <c r="H9" i="1"/>
  <c r="L8" i="1"/>
  <c r="H8" i="1"/>
  <c r="L7" i="1"/>
  <c r="H7" i="1"/>
  <c r="L6" i="1"/>
  <c r="H6" i="1"/>
  <c r="L5" i="1"/>
  <c r="H5" i="1"/>
  <c r="H56" i="1" l="1"/>
  <c r="L56" i="1"/>
</calcChain>
</file>

<file path=xl/comments1.xml><?xml version="1.0" encoding="utf-8"?>
<comments xmlns="http://schemas.openxmlformats.org/spreadsheetml/2006/main">
  <authors>
    <author>Адрияна Димова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изменено ОП 15/01/2025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Адрияна Димова: </t>
        </r>
        <r>
          <rPr>
            <sz val="9"/>
            <color indexed="81"/>
            <rFont val="Tahoma"/>
            <family val="2"/>
            <charset val="204"/>
          </rPr>
          <t>РМС</t>
        </r>
      </text>
    </comment>
  </commentList>
</comments>
</file>

<file path=xl/sharedStrings.xml><?xml version="1.0" encoding="utf-8"?>
<sst xmlns="http://schemas.openxmlformats.org/spreadsheetml/2006/main" count="225" uniqueCount="152">
  <si>
    <t>С/ка от Главна книга</t>
  </si>
  <si>
    <t>Инвестиция</t>
  </si>
  <si>
    <t>валута</t>
  </si>
  <si>
    <t xml:space="preserve">МОН СНД </t>
  </si>
  <si>
    <t>К1.И1</t>
  </si>
  <si>
    <t>Центрове за НТИМ и иновации в образованието</t>
  </si>
  <si>
    <t>евро</t>
  </si>
  <si>
    <t>К1.И2</t>
  </si>
  <si>
    <t xml:space="preserve">Модернизиране на образователната инфраструктура </t>
  </si>
  <si>
    <t>МТСП СНД</t>
  </si>
  <si>
    <t>К1.И3</t>
  </si>
  <si>
    <t xml:space="preserve">Предоставяне на обучения за дигитални умения и създаване на платформа за обучение на възрастни </t>
  </si>
  <si>
    <t>К1.И4</t>
  </si>
  <si>
    <t xml:space="preserve">Младежки центрове </t>
  </si>
  <si>
    <t>МИР СНД</t>
  </si>
  <si>
    <t>К2.И1</t>
  </si>
  <si>
    <t>Програма за възстановяване на икономическото възстановяване и трансформация чрез научни изследвания и иновации</t>
  </si>
  <si>
    <t>БАН СНД</t>
  </si>
  <si>
    <t>К2.И2</t>
  </si>
  <si>
    <t>Повишаване на иновационния капацитет на БАН</t>
  </si>
  <si>
    <t>К3.И1</t>
  </si>
  <si>
    <t>Програма за публична подкрепа за развитието на индустриални зони, паркове и подобни територии и за привличане на инвестиции ("AttractInvestBG")</t>
  </si>
  <si>
    <t>К3.И2</t>
  </si>
  <si>
    <t>Програма за икономическа трансформация</t>
  </si>
  <si>
    <t>МРРБ СНД</t>
  </si>
  <si>
    <t>К4.И1</t>
  </si>
  <si>
    <t>МЕ СНД</t>
  </si>
  <si>
    <t>К4.И2</t>
  </si>
  <si>
    <t xml:space="preserve">Подкрепа за енергия от възобновяеми източници за домакинствата </t>
  </si>
  <si>
    <t>К4.И3</t>
  </si>
  <si>
    <t xml:space="preserve">Подкрепа за енергийноефективни системи за улично осветление </t>
  </si>
  <si>
    <t>К4.И6</t>
  </si>
  <si>
    <t xml:space="preserve">Подкрепа за нови мощности за производство на електроенергия от възобновяеми източници и съхранение на електроенергия  </t>
  </si>
  <si>
    <t>К4.И4</t>
  </si>
  <si>
    <t xml:space="preserve">Цифрова трасформация на електропреносната мрежа </t>
  </si>
  <si>
    <t>К4.И8</t>
  </si>
  <si>
    <t>Национална инфраструктура за съхранение на електроенергия от възобновяеми енергийни източници (RESTORE)</t>
  </si>
  <si>
    <t>К4.И7</t>
  </si>
  <si>
    <t>Пилотен проект за комбинирано производство на топлинна и електрическа енергия от термални източници</t>
  </si>
  <si>
    <t>МЗ СНД</t>
  </si>
  <si>
    <t>К6.И1</t>
  </si>
  <si>
    <t>Фонд за насърчаване на технологичния и екологичния преход на селското стопанство</t>
  </si>
  <si>
    <t>К6.И2</t>
  </si>
  <si>
    <t>Цифровизация на процесите от фермата до трапезата</t>
  </si>
  <si>
    <t>К7.И1</t>
  </si>
  <si>
    <t>МТС СНД</t>
  </si>
  <si>
    <t>Широкомащабно разгръщане на цифрова инфраструктура</t>
  </si>
  <si>
    <t>К7.И2</t>
  </si>
  <si>
    <t>МТС</t>
  </si>
  <si>
    <t>К8.И1</t>
  </si>
  <si>
    <t>Железопътен подвижен състав</t>
  </si>
  <si>
    <t>К8.И2</t>
  </si>
  <si>
    <t>Бордово оборудване за Европейската система за управление на влаковете</t>
  </si>
  <si>
    <t>К8.И5</t>
  </si>
  <si>
    <t xml:space="preserve">Безопасност на движенията по пътищата </t>
  </si>
  <si>
    <t>К8.И6</t>
  </si>
  <si>
    <t xml:space="preserve">Линия 3 на метрото в София </t>
  </si>
  <si>
    <t>К8.И7</t>
  </si>
  <si>
    <t>К9.И1</t>
  </si>
  <si>
    <t>К10.И1</t>
  </si>
  <si>
    <t xml:space="preserve">Укрепване, доразвитие и надграждане на Единната Информационна система на съдилищата </t>
  </si>
  <si>
    <t>ВАС</t>
  </si>
  <si>
    <t xml:space="preserve">К10.И2 </t>
  </si>
  <si>
    <t>Цифровизация на ключови съдопроизводствени процеси в системата на административното правораздаване</t>
  </si>
  <si>
    <t>К10.И3</t>
  </si>
  <si>
    <t xml:space="preserve">Трансформация на съществуващата в прокуратурата информационна и комуникационна инфраструктура </t>
  </si>
  <si>
    <t>К10.И4</t>
  </si>
  <si>
    <t>Подобряване на качеството и устойчивостта на политиките в сферата на сигурността</t>
  </si>
  <si>
    <t>ВСС</t>
  </si>
  <si>
    <t>К10.И5</t>
  </si>
  <si>
    <t>К10.И6</t>
  </si>
  <si>
    <t>Подкрепа на пилотна фаза за въвеждане на строително информационното моделиране</t>
  </si>
  <si>
    <t>К10.И7</t>
  </si>
  <si>
    <t xml:space="preserve">Единна информационна система по устройство на територията, инвестиционно проектиране и разрешаване на строителството </t>
  </si>
  <si>
    <t>К10.И8</t>
  </si>
  <si>
    <t>Пространствен мониторинг, контрол и управление чрез модернизиране на Центъра за аерокосмически наблюдения</t>
  </si>
  <si>
    <t>НСИ</t>
  </si>
  <si>
    <t>К10.И10</t>
  </si>
  <si>
    <t>Модернизирана система за стратегическо планиране</t>
  </si>
  <si>
    <t>К10.И11</t>
  </si>
  <si>
    <t xml:space="preserve">Осигуряване на адекватна информационна и административна среда за изпълнение на Плана за възстановяване и устойчивост </t>
  </si>
  <si>
    <t>К11.И1</t>
  </si>
  <si>
    <t xml:space="preserve">Модернизиране на дългосрочната грижа </t>
  </si>
  <si>
    <t>МТСП</t>
  </si>
  <si>
    <t>К11.И2</t>
  </si>
  <si>
    <t xml:space="preserve">Предоставяне на помощни средства на лица с трайни увреждания </t>
  </si>
  <si>
    <t>К11.И3</t>
  </si>
  <si>
    <t>Развитие на социалната  икономика</t>
  </si>
  <si>
    <t>К11.И4</t>
  </si>
  <si>
    <t>Модернизиране на Агенцията за социално подпомагане</t>
  </si>
  <si>
    <t>К11.И5</t>
  </si>
  <si>
    <t xml:space="preserve">Модернизиране на Агенцията по заетостта </t>
  </si>
  <si>
    <t>К11.И6</t>
  </si>
  <si>
    <t>Развитие на културния и творческия сектор</t>
  </si>
  <si>
    <t>МК</t>
  </si>
  <si>
    <t>К11.И7</t>
  </si>
  <si>
    <t xml:space="preserve">Цифровизация на музейни колекции, библиотеки и архиви </t>
  </si>
  <si>
    <t>К12.И1</t>
  </si>
  <si>
    <t xml:space="preserve">Модернизиране на болничните заведения </t>
  </si>
  <si>
    <t>К12.И2</t>
  </si>
  <si>
    <t xml:space="preserve">Центрове за интервенционална диагностика и ендоваскуларно лечение на мозъчно-съдови заболявания </t>
  </si>
  <si>
    <t>К12.И3</t>
  </si>
  <si>
    <t>Модернизация на психиатричната помощ</t>
  </si>
  <si>
    <t>К12.И4</t>
  </si>
  <si>
    <t>Създаване на система за оказване на спешна медицинска помощ по въздуха</t>
  </si>
  <si>
    <t>К12.И5</t>
  </si>
  <si>
    <t xml:space="preserve">Национална цифрова платформа за медицинска диагностика </t>
  </si>
  <si>
    <t>МВР</t>
  </si>
  <si>
    <t>К12.И6</t>
  </si>
  <si>
    <t>Подобряване на Националната система за спешни комуникации на номер 112</t>
  </si>
  <si>
    <t>Подкрепа за обновяване на жилищния сграден фонд</t>
  </si>
  <si>
    <t>Подкрепа за обновяване на нежилищния сграден фонд</t>
  </si>
  <si>
    <t>МЕ СН (Електроенергиен системен оператор АД)</t>
  </si>
  <si>
    <t>МЕ</t>
  </si>
  <si>
    <t xml:space="preserve">МЕ </t>
  </si>
  <si>
    <t xml:space="preserve">МЗ </t>
  </si>
  <si>
    <t>Широкомащабно разгръщане на цифрова инфраструктура на територията на РБ</t>
  </si>
  <si>
    <t>ИА ИЕУ</t>
  </si>
  <si>
    <t xml:space="preserve">Изграждане, развитие и оптимизиране на цифровата система TETRA и радиорелейна мрежа </t>
  </si>
  <si>
    <t xml:space="preserve">МВР </t>
  </si>
  <si>
    <t>ДА БДП</t>
  </si>
  <si>
    <t xml:space="preserve">Метрополитен ЕАД </t>
  </si>
  <si>
    <t>Екологосъобразна мобилност - пилотна схема за подкрепа на устойчивата градска мобилност</t>
  </si>
  <si>
    <t xml:space="preserve">Програма за изграждане/доизграждане/реконструкция на водоснабдителни и канализационни системи, включително пречиствателни станцииза отпадъчни води за агломерациите между 5000 и 10 000 еквивалент жители </t>
  </si>
  <si>
    <t>МРРБ СН (ВиК холдинг ЕАД)</t>
  </si>
  <si>
    <t>Прокуратура на РБ</t>
  </si>
  <si>
    <t>Медиация*</t>
  </si>
  <si>
    <t>*Инвестицията е отпаднала от финансиране</t>
  </si>
  <si>
    <t xml:space="preserve">МРРБ </t>
  </si>
  <si>
    <t>МРРБ</t>
  </si>
  <si>
    <t xml:space="preserve">СНД - МВР, МЕУ </t>
  </si>
  <si>
    <t>АМС, МФ, ИА ОСЕС, ИПА</t>
  </si>
  <si>
    <t>МТСП-СН (АСП)</t>
  </si>
  <si>
    <t>МТСП-СН (А3)</t>
  </si>
  <si>
    <t xml:space="preserve"> НФК СНД, МК КП</t>
  </si>
  <si>
    <t>МЗ</t>
  </si>
  <si>
    <t xml:space="preserve">Отговорни ведомства </t>
  </si>
  <si>
    <t>Код на нвестиция</t>
  </si>
  <si>
    <t>ОБЩО:</t>
  </si>
  <si>
    <t>Бюджет</t>
  </si>
  <si>
    <t xml:space="preserve">БГ част </t>
  </si>
  <si>
    <t xml:space="preserve">ОБЩО бюджет   </t>
  </si>
  <si>
    <t>Платено ЕС част към 30.11.2024</t>
  </si>
  <si>
    <t>Получени средства от ЕК  към 31.12.2024</t>
  </si>
  <si>
    <t>Платено ЕС част ДЕКЕМВРИ</t>
  </si>
  <si>
    <t>Платено ЕС част към 31.12.2024</t>
  </si>
  <si>
    <t>Остатък ЕС средства</t>
  </si>
  <si>
    <t xml:space="preserve">МВУ част </t>
  </si>
  <si>
    <t xml:space="preserve">Общо платено </t>
  </si>
  <si>
    <t>НС част</t>
  </si>
  <si>
    <t>Платено към 31.01.2025</t>
  </si>
  <si>
    <t>Получени средства от ЕК  към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</si>
</sst>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#,##0.00_ ;\-#,##0.00\ "/>
    <numFmt numFmtId="165" formatCode="_-* #,##0.00\ [$€-1]_-;\-* #,##0.00\ [$€-1]_-;_-* &quot;-&quot;\ [$€-1]_-;_-@_-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3" fontId="2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3" borderId="6" xfId="1" applyNumberFormat="1" applyFont="1" applyFill="1" applyBorder="1" applyAlignment="1">
      <alignment horizontal="center" vertical="center" wrapText="1"/>
    </xf>
    <xf numFmtId="43" fontId="2" fillId="3" borderId="6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center" vertical="center"/>
    </xf>
    <xf numFmtId="43" fontId="0" fillId="0" borderId="0" xfId="4" applyFont="1"/>
    <xf numFmtId="4" fontId="0" fillId="0" borderId="0" xfId="0" applyNumberFormat="1"/>
    <xf numFmtId="4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3" fontId="2" fillId="3" borderId="7" xfId="2" applyFont="1" applyFill="1" applyBorder="1" applyAlignment="1">
      <alignment horizontal="center" vertical="center" wrapText="1"/>
    </xf>
    <xf numFmtId="43" fontId="2" fillId="3" borderId="8" xfId="2" applyFont="1" applyFill="1" applyBorder="1" applyAlignment="1">
      <alignment horizontal="center" vertical="center" wrapText="1"/>
    </xf>
  </cellXfs>
  <cellStyles count="5">
    <cellStyle name="Comma" xfId="4" builtinId="3"/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60"/>
  <sheetViews>
    <sheetView tabSelected="1" topLeftCell="B1" zoomScale="90" zoomScaleNormal="90" workbookViewId="0">
      <pane xSplit="1545" ySplit="2175" topLeftCell="I25" activePane="bottomRight"/>
      <selection activeCell="B1" sqref="B1"/>
      <selection pane="topRight" activeCell="M1" sqref="M1:Q1048576"/>
      <selection pane="bottomLeft" activeCell="B50" sqref="A50:XFD50"/>
      <selection pane="bottomRight" activeCell="K55" sqref="K55"/>
    </sheetView>
  </sheetViews>
  <sheetFormatPr defaultRowHeight="15" x14ac:dyDescent="0.2"/>
  <cols>
    <col min="1" max="1" width="0" style="9" hidden="1" customWidth="1"/>
    <col min="2" max="2" width="12.140625" style="17" customWidth="1"/>
    <col min="3" max="3" width="63.85546875" style="8" customWidth="1"/>
    <col min="4" max="4" width="19.5703125" style="8" customWidth="1"/>
    <col min="5" max="5" width="9.140625" style="8"/>
    <col min="6" max="6" width="22.7109375" style="9" customWidth="1"/>
    <col min="7" max="7" width="20.85546875" style="9" customWidth="1"/>
    <col min="8" max="8" width="20.85546875" style="16" customWidth="1"/>
    <col min="9" max="9" width="20.28515625" style="9" customWidth="1"/>
    <col min="10" max="10" width="19" style="9" customWidth="1"/>
    <col min="11" max="11" width="16.5703125" style="9" customWidth="1"/>
    <col min="12" max="12" width="19.7109375" style="16" customWidth="1"/>
    <col min="13" max="16384" width="9.140625" style="9"/>
  </cols>
  <sheetData>
    <row r="2" spans="1:12" ht="24.75" customHeight="1" x14ac:dyDescent="0.2">
      <c r="B2" s="30" t="s">
        <v>137</v>
      </c>
      <c r="C2" s="30" t="s">
        <v>1</v>
      </c>
      <c r="D2" s="30" t="s">
        <v>136</v>
      </c>
      <c r="E2" s="31" t="s">
        <v>2</v>
      </c>
      <c r="F2" s="27" t="s">
        <v>139</v>
      </c>
      <c r="G2" s="27"/>
      <c r="H2" s="27"/>
      <c r="I2" s="33" t="s">
        <v>151</v>
      </c>
      <c r="J2" s="27" t="s">
        <v>150</v>
      </c>
      <c r="K2" s="27"/>
      <c r="L2" s="27"/>
    </row>
    <row r="3" spans="1:12" s="8" customFormat="1" ht="45.75" customHeight="1" x14ac:dyDescent="0.2">
      <c r="A3" s="18" t="s">
        <v>0</v>
      </c>
      <c r="B3" s="30"/>
      <c r="C3" s="30"/>
      <c r="D3" s="30"/>
      <c r="E3" s="32"/>
      <c r="F3" s="19" t="s">
        <v>147</v>
      </c>
      <c r="G3" s="4" t="s">
        <v>140</v>
      </c>
      <c r="H3" s="4" t="s">
        <v>141</v>
      </c>
      <c r="I3" s="33"/>
      <c r="J3" s="20" t="s">
        <v>147</v>
      </c>
      <c r="K3" s="5" t="s">
        <v>149</v>
      </c>
      <c r="L3" s="5" t="s">
        <v>148</v>
      </c>
    </row>
    <row r="4" spans="1:12" s="8" customFormat="1" ht="21.75" customHeight="1" x14ac:dyDescent="0.2">
      <c r="A4" s="22"/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</row>
    <row r="5" spans="1:12" ht="17.25" customHeight="1" x14ac:dyDescent="0.2">
      <c r="B5" s="7" t="s">
        <v>4</v>
      </c>
      <c r="C5" s="6" t="s">
        <v>5</v>
      </c>
      <c r="D5" s="10" t="s">
        <v>3</v>
      </c>
      <c r="E5" s="10" t="s">
        <v>6</v>
      </c>
      <c r="F5" s="14">
        <v>245484483.15000001</v>
      </c>
      <c r="G5" s="14">
        <v>49096896.630000003</v>
      </c>
      <c r="H5" s="14">
        <f>SUM(F5:G5)</f>
        <v>294581379.78000003</v>
      </c>
      <c r="I5" s="28">
        <v>1368912911</v>
      </c>
      <c r="J5" s="23">
        <v>37138962.789999999</v>
      </c>
      <c r="K5" s="23">
        <v>7206476.1399999997</v>
      </c>
      <c r="L5" s="14">
        <f>SUM(J5:K5)</f>
        <v>44345438.93</v>
      </c>
    </row>
    <row r="6" spans="1:12" x14ac:dyDescent="0.2">
      <c r="B6" s="7" t="s">
        <v>7</v>
      </c>
      <c r="C6" s="6" t="s">
        <v>8</v>
      </c>
      <c r="D6" s="10" t="s">
        <v>3</v>
      </c>
      <c r="E6" s="10" t="s">
        <v>6</v>
      </c>
      <c r="F6" s="14">
        <v>291138971.17000002</v>
      </c>
      <c r="G6" s="14">
        <v>57949907.100000001</v>
      </c>
      <c r="H6" s="14">
        <f t="shared" ref="H6:H55" si="0">SUM(F6:G6)</f>
        <v>349088878.27000004</v>
      </c>
      <c r="I6" s="29"/>
      <c r="J6" s="23">
        <v>60724221.869999997</v>
      </c>
      <c r="K6" s="23">
        <v>11901470.800000001</v>
      </c>
      <c r="L6" s="14">
        <f t="shared" ref="L6:L55" si="1">SUM(J6:K6)</f>
        <v>72625692.670000002</v>
      </c>
    </row>
    <row r="7" spans="1:12" ht="41.25" customHeight="1" x14ac:dyDescent="0.2">
      <c r="B7" s="7" t="s">
        <v>10</v>
      </c>
      <c r="C7" s="6" t="s">
        <v>11</v>
      </c>
      <c r="D7" s="10" t="s">
        <v>9</v>
      </c>
      <c r="E7" s="10" t="s">
        <v>6</v>
      </c>
      <c r="F7" s="14">
        <v>164657123.77000001</v>
      </c>
      <c r="G7" s="14">
        <v>29362851.379999999</v>
      </c>
      <c r="H7" s="14">
        <f t="shared" si="0"/>
        <v>194019975.15000001</v>
      </c>
      <c r="I7" s="29"/>
      <c r="J7" s="23">
        <v>9650332.4000000004</v>
      </c>
      <c r="K7" s="23">
        <v>63157.95</v>
      </c>
      <c r="L7" s="14">
        <f t="shared" si="1"/>
        <v>9713490.3499999996</v>
      </c>
    </row>
    <row r="8" spans="1:12" ht="19.5" customHeight="1" x14ac:dyDescent="0.2">
      <c r="B8" s="7" t="s">
        <v>12</v>
      </c>
      <c r="C8" s="6" t="s">
        <v>13</v>
      </c>
      <c r="D8" s="10" t="s">
        <v>3</v>
      </c>
      <c r="E8" s="10" t="s">
        <v>6</v>
      </c>
      <c r="F8" s="14">
        <v>32253461.870000001</v>
      </c>
      <c r="G8" s="14">
        <v>4822942.01</v>
      </c>
      <c r="H8" s="14">
        <f t="shared" si="0"/>
        <v>37076403.880000003</v>
      </c>
      <c r="I8" s="29"/>
      <c r="J8" s="23">
        <v>2794334.88</v>
      </c>
      <c r="K8" s="23">
        <v>449126.69</v>
      </c>
      <c r="L8" s="14">
        <f t="shared" si="1"/>
        <v>3243461.57</v>
      </c>
    </row>
    <row r="9" spans="1:12" ht="38.25" customHeight="1" x14ac:dyDescent="0.2">
      <c r="B9" s="7" t="s">
        <v>15</v>
      </c>
      <c r="C9" s="6" t="s">
        <v>16</v>
      </c>
      <c r="D9" s="10" t="s">
        <v>14</v>
      </c>
      <c r="E9" s="10" t="s">
        <v>6</v>
      </c>
      <c r="F9" s="14">
        <v>18430165.460000001</v>
      </c>
      <c r="G9" s="14">
        <v>3686031.56</v>
      </c>
      <c r="H9" s="14">
        <f t="shared" si="0"/>
        <v>22116197.02</v>
      </c>
      <c r="I9" s="29"/>
      <c r="J9" s="23">
        <v>11560583.380000001</v>
      </c>
      <c r="K9" s="23">
        <v>0</v>
      </c>
      <c r="L9" s="14">
        <f t="shared" si="1"/>
        <v>11560583.380000001</v>
      </c>
    </row>
    <row r="10" spans="1:12" ht="37.5" customHeight="1" x14ac:dyDescent="0.2">
      <c r="B10" s="7" t="s">
        <v>15</v>
      </c>
      <c r="C10" s="6" t="s">
        <v>16</v>
      </c>
      <c r="D10" s="10" t="s">
        <v>3</v>
      </c>
      <c r="E10" s="10" t="s">
        <v>6</v>
      </c>
      <c r="F10" s="14">
        <v>123932183.95999999</v>
      </c>
      <c r="G10" s="14">
        <v>9275092.4800000004</v>
      </c>
      <c r="H10" s="14">
        <f t="shared" si="0"/>
        <v>133207276.44</v>
      </c>
      <c r="I10" s="29"/>
      <c r="J10" s="23">
        <v>31838816.050000001</v>
      </c>
      <c r="K10" s="23">
        <v>1712483.71</v>
      </c>
      <c r="L10" s="14">
        <f t="shared" si="1"/>
        <v>33551299.760000002</v>
      </c>
    </row>
    <row r="11" spans="1:12" ht="17.25" customHeight="1" x14ac:dyDescent="0.2">
      <c r="B11" s="7" t="s">
        <v>18</v>
      </c>
      <c r="C11" s="6" t="s">
        <v>19</v>
      </c>
      <c r="D11" s="10" t="s">
        <v>17</v>
      </c>
      <c r="E11" s="10" t="s">
        <v>6</v>
      </c>
      <c r="F11" s="14">
        <v>23902191.379999999</v>
      </c>
      <c r="G11" s="14">
        <v>2900483.76</v>
      </c>
      <c r="H11" s="14">
        <f t="shared" si="0"/>
        <v>26802675.140000001</v>
      </c>
      <c r="I11" s="29"/>
      <c r="J11" s="23">
        <v>1382876.82</v>
      </c>
      <c r="K11" s="23">
        <v>130753.88</v>
      </c>
      <c r="L11" s="14">
        <f t="shared" si="1"/>
        <v>1513630.7000000002</v>
      </c>
    </row>
    <row r="12" spans="1:12" ht="42" customHeight="1" x14ac:dyDescent="0.2">
      <c r="B12" s="7" t="s">
        <v>20</v>
      </c>
      <c r="C12" s="6" t="s">
        <v>21</v>
      </c>
      <c r="D12" s="10" t="s">
        <v>14</v>
      </c>
      <c r="E12" s="10" t="s">
        <v>6</v>
      </c>
      <c r="F12" s="14">
        <v>110694692.28</v>
      </c>
      <c r="G12" s="14">
        <v>79250.240000000005</v>
      </c>
      <c r="H12" s="14">
        <f t="shared" si="0"/>
        <v>110773942.52</v>
      </c>
      <c r="I12" s="29"/>
      <c r="J12" s="23">
        <v>2012156.05</v>
      </c>
      <c r="K12" s="23">
        <v>0</v>
      </c>
      <c r="L12" s="14">
        <f t="shared" si="1"/>
        <v>2012156.05</v>
      </c>
    </row>
    <row r="13" spans="1:12" ht="23.25" customHeight="1" x14ac:dyDescent="0.2">
      <c r="B13" s="7" t="s">
        <v>22</v>
      </c>
      <c r="C13" s="6" t="s">
        <v>23</v>
      </c>
      <c r="D13" s="10" t="s">
        <v>14</v>
      </c>
      <c r="E13" s="10" t="s">
        <v>6</v>
      </c>
      <c r="F13" s="15">
        <v>649112601.80999994</v>
      </c>
      <c r="G13" s="14">
        <v>129356.85</v>
      </c>
      <c r="H13" s="14">
        <f t="shared" si="0"/>
        <v>649241958.65999997</v>
      </c>
      <c r="I13" s="29"/>
      <c r="J13" s="23">
        <v>241833906.50999999</v>
      </c>
      <c r="K13" s="23">
        <v>0</v>
      </c>
      <c r="L13" s="14">
        <f t="shared" si="1"/>
        <v>241833906.50999999</v>
      </c>
    </row>
    <row r="14" spans="1:12" ht="26.25" customHeight="1" x14ac:dyDescent="0.2">
      <c r="B14" s="7" t="s">
        <v>25</v>
      </c>
      <c r="C14" s="11" t="s">
        <v>110</v>
      </c>
      <c r="D14" s="10" t="s">
        <v>24</v>
      </c>
      <c r="E14" s="10" t="s">
        <v>6</v>
      </c>
      <c r="F14" s="14">
        <v>608183292.51999998</v>
      </c>
      <c r="G14" s="14">
        <v>120780696.18000001</v>
      </c>
      <c r="H14" s="14">
        <f t="shared" si="0"/>
        <v>728963988.70000005</v>
      </c>
      <c r="I14" s="29"/>
      <c r="J14" s="23">
        <v>315128.37</v>
      </c>
      <c r="K14" s="23">
        <v>119.9</v>
      </c>
      <c r="L14" s="14">
        <f t="shared" si="1"/>
        <v>315248.27</v>
      </c>
    </row>
    <row r="15" spans="1:12" ht="26.25" customHeight="1" x14ac:dyDescent="0.2">
      <c r="B15" s="7" t="s">
        <v>25</v>
      </c>
      <c r="C15" s="11" t="s">
        <v>111</v>
      </c>
      <c r="D15" s="10" t="s">
        <v>24</v>
      </c>
      <c r="E15" s="10" t="s">
        <v>6</v>
      </c>
      <c r="F15" s="14">
        <v>272342807.39999998</v>
      </c>
      <c r="G15" s="14">
        <v>39109353.369999997</v>
      </c>
      <c r="H15" s="14">
        <f t="shared" si="0"/>
        <v>311452160.76999998</v>
      </c>
      <c r="I15" s="29"/>
      <c r="J15" s="23">
        <v>5893045.8200000003</v>
      </c>
      <c r="K15" s="23">
        <v>1090874.97</v>
      </c>
      <c r="L15" s="14">
        <f t="shared" si="1"/>
        <v>6983920.79</v>
      </c>
    </row>
    <row r="16" spans="1:12" ht="28.5" customHeight="1" x14ac:dyDescent="0.2">
      <c r="B16" s="7" t="s">
        <v>27</v>
      </c>
      <c r="C16" s="6" t="s">
        <v>28</v>
      </c>
      <c r="D16" s="10" t="s">
        <v>26</v>
      </c>
      <c r="E16" s="10" t="s">
        <v>6</v>
      </c>
      <c r="F16" s="14">
        <v>71579180.349999994</v>
      </c>
      <c r="G16" s="14">
        <v>14315836.24</v>
      </c>
      <c r="H16" s="14">
        <f t="shared" si="0"/>
        <v>85895016.589999989</v>
      </c>
      <c r="I16" s="29"/>
      <c r="J16" s="23">
        <v>0</v>
      </c>
      <c r="K16" s="23">
        <v>0</v>
      </c>
      <c r="L16" s="14">
        <f t="shared" si="1"/>
        <v>0</v>
      </c>
    </row>
    <row r="17" spans="2:12" ht="27" customHeight="1" x14ac:dyDescent="0.2">
      <c r="B17" s="7" t="s">
        <v>29</v>
      </c>
      <c r="C17" s="6" t="s">
        <v>30</v>
      </c>
      <c r="D17" s="10" t="s">
        <v>26</v>
      </c>
      <c r="E17" s="10" t="s">
        <v>6</v>
      </c>
      <c r="F17" s="14">
        <v>76324294.030000001</v>
      </c>
      <c r="G17" s="14">
        <v>15264859.42</v>
      </c>
      <c r="H17" s="14">
        <f t="shared" si="0"/>
        <v>91589153.450000003</v>
      </c>
      <c r="I17" s="29"/>
      <c r="J17" s="23">
        <v>1158092.3899999999</v>
      </c>
      <c r="K17" s="23">
        <v>235770.57</v>
      </c>
      <c r="L17" s="14">
        <f t="shared" si="1"/>
        <v>1393862.96</v>
      </c>
    </row>
    <row r="18" spans="2:12" ht="29.25" customHeight="1" x14ac:dyDescent="0.2">
      <c r="B18" s="7" t="s">
        <v>33</v>
      </c>
      <c r="C18" s="6" t="s">
        <v>34</v>
      </c>
      <c r="D18" s="12" t="s">
        <v>112</v>
      </c>
      <c r="E18" s="10" t="s">
        <v>6</v>
      </c>
      <c r="F18" s="14">
        <v>189177996.03999999</v>
      </c>
      <c r="G18" s="14">
        <v>0</v>
      </c>
      <c r="H18" s="14">
        <f>SUM(F18:G18)</f>
        <v>189177996.03999999</v>
      </c>
      <c r="I18" s="29"/>
      <c r="J18" s="23">
        <v>21578082.059999999</v>
      </c>
      <c r="K18" s="23">
        <v>0</v>
      </c>
      <c r="L18" s="14">
        <f>SUM(J18:K18)</f>
        <v>21578082.059999999</v>
      </c>
    </row>
    <row r="19" spans="2:12" ht="54.75" customHeight="1" x14ac:dyDescent="0.2">
      <c r="B19" s="7" t="s">
        <v>31</v>
      </c>
      <c r="C19" s="6" t="s">
        <v>32</v>
      </c>
      <c r="D19" s="10" t="s">
        <v>26</v>
      </c>
      <c r="E19" s="10" t="s">
        <v>6</v>
      </c>
      <c r="F19" s="14">
        <v>342000071.57999998</v>
      </c>
      <c r="G19" s="14">
        <v>353714.79</v>
      </c>
      <c r="H19" s="14">
        <f t="shared" si="0"/>
        <v>342353786.37</v>
      </c>
      <c r="I19" s="29"/>
      <c r="J19" s="23">
        <v>1023910.79</v>
      </c>
      <c r="K19" s="23">
        <v>0</v>
      </c>
      <c r="L19" s="14">
        <f t="shared" si="1"/>
        <v>1023910.79</v>
      </c>
    </row>
    <row r="20" spans="2:12" ht="38.25" customHeight="1" x14ac:dyDescent="0.2">
      <c r="B20" s="7" t="s">
        <v>37</v>
      </c>
      <c r="C20" s="6" t="s">
        <v>38</v>
      </c>
      <c r="D20" s="13" t="s">
        <v>113</v>
      </c>
      <c r="E20" s="10" t="s">
        <v>6</v>
      </c>
      <c r="F20" s="14">
        <v>175400000</v>
      </c>
      <c r="G20" s="14">
        <v>539999.9</v>
      </c>
      <c r="H20" s="14">
        <f>SUM(F20:G20)</f>
        <v>175939999.90000001</v>
      </c>
      <c r="I20" s="29"/>
      <c r="J20" s="23">
        <v>900000</v>
      </c>
      <c r="K20" s="23">
        <v>0</v>
      </c>
      <c r="L20" s="14">
        <f>SUM(J20:K20)</f>
        <v>900000</v>
      </c>
    </row>
    <row r="21" spans="2:12" ht="49.5" customHeight="1" x14ac:dyDescent="0.2">
      <c r="B21" s="7" t="s">
        <v>35</v>
      </c>
      <c r="C21" s="6" t="s">
        <v>36</v>
      </c>
      <c r="D21" s="13" t="s">
        <v>114</v>
      </c>
      <c r="E21" s="10" t="s">
        <v>6</v>
      </c>
      <c r="F21" s="14">
        <v>799054836.04999995</v>
      </c>
      <c r="G21" s="14">
        <v>277858.51</v>
      </c>
      <c r="H21" s="14">
        <f t="shared" si="0"/>
        <v>799332694.55999994</v>
      </c>
      <c r="I21" s="29"/>
      <c r="J21" s="23">
        <v>1059800</v>
      </c>
      <c r="K21" s="23">
        <v>0</v>
      </c>
      <c r="L21" s="14">
        <f t="shared" si="1"/>
        <v>1059800</v>
      </c>
    </row>
    <row r="22" spans="2:12" ht="27.75" customHeight="1" x14ac:dyDescent="0.2">
      <c r="B22" s="7" t="s">
        <v>40</v>
      </c>
      <c r="C22" s="6" t="s">
        <v>41</v>
      </c>
      <c r="D22" s="10" t="s">
        <v>39</v>
      </c>
      <c r="E22" s="10" t="s">
        <v>6</v>
      </c>
      <c r="F22" s="14">
        <v>221282486.21000001</v>
      </c>
      <c r="G22" s="14">
        <v>44256497.240000002</v>
      </c>
      <c r="H22" s="14">
        <f t="shared" si="0"/>
        <v>265538983.45000002</v>
      </c>
      <c r="I22" s="29"/>
      <c r="J22" s="23">
        <v>26210959.07</v>
      </c>
      <c r="K22" s="23">
        <v>121738.32</v>
      </c>
      <c r="L22" s="14">
        <f t="shared" si="1"/>
        <v>26332697.390000001</v>
      </c>
    </row>
    <row r="23" spans="2:12" ht="21.75" customHeight="1" x14ac:dyDescent="0.2">
      <c r="B23" s="7" t="s">
        <v>42</v>
      </c>
      <c r="C23" s="6" t="s">
        <v>43</v>
      </c>
      <c r="D23" s="10" t="s">
        <v>115</v>
      </c>
      <c r="E23" s="10" t="s">
        <v>6</v>
      </c>
      <c r="F23" s="14">
        <v>10199938.130000001</v>
      </c>
      <c r="G23" s="14">
        <v>2006858.47</v>
      </c>
      <c r="H23" s="14">
        <f t="shared" si="0"/>
        <v>12206796.600000001</v>
      </c>
      <c r="I23" s="29"/>
      <c r="J23" s="23">
        <v>5009005.9000000004</v>
      </c>
      <c r="K23" s="23">
        <v>1001801.18</v>
      </c>
      <c r="L23" s="14">
        <f t="shared" si="1"/>
        <v>6010807.0800000001</v>
      </c>
    </row>
    <row r="24" spans="2:12" ht="35.25" customHeight="1" x14ac:dyDescent="0.2">
      <c r="B24" s="7" t="s">
        <v>44</v>
      </c>
      <c r="C24" s="6" t="s">
        <v>116</v>
      </c>
      <c r="D24" s="10" t="s">
        <v>117</v>
      </c>
      <c r="E24" s="10" t="s">
        <v>6</v>
      </c>
      <c r="F24" s="14">
        <v>69346125.689999998</v>
      </c>
      <c r="G24" s="14">
        <v>13909617.199999999</v>
      </c>
      <c r="H24" s="14">
        <f t="shared" si="0"/>
        <v>83255742.890000001</v>
      </c>
      <c r="I24" s="29"/>
      <c r="J24" s="23">
        <v>7865398.96</v>
      </c>
      <c r="K24" s="23">
        <v>1573079.79</v>
      </c>
      <c r="L24" s="14">
        <f t="shared" si="1"/>
        <v>9438478.75</v>
      </c>
    </row>
    <row r="25" spans="2:12" ht="33" customHeight="1" x14ac:dyDescent="0.2">
      <c r="B25" s="7" t="s">
        <v>44</v>
      </c>
      <c r="C25" s="6" t="s">
        <v>46</v>
      </c>
      <c r="D25" s="10" t="s">
        <v>45</v>
      </c>
      <c r="E25" s="10" t="s">
        <v>6</v>
      </c>
      <c r="F25" s="14">
        <v>200243482.72999999</v>
      </c>
      <c r="G25" s="14">
        <v>40008304.490000002</v>
      </c>
      <c r="H25" s="14">
        <f t="shared" si="0"/>
        <v>240251787.22</v>
      </c>
      <c r="I25" s="29"/>
      <c r="J25" s="23">
        <v>0</v>
      </c>
      <c r="K25" s="23">
        <v>0</v>
      </c>
      <c r="L25" s="14">
        <f t="shared" si="1"/>
        <v>0</v>
      </c>
    </row>
    <row r="26" spans="2:12" ht="39.75" customHeight="1" x14ac:dyDescent="0.2">
      <c r="B26" s="7" t="s">
        <v>47</v>
      </c>
      <c r="C26" s="6" t="s">
        <v>118</v>
      </c>
      <c r="D26" s="10" t="s">
        <v>119</v>
      </c>
      <c r="E26" s="10" t="s">
        <v>6</v>
      </c>
      <c r="F26" s="14">
        <v>63655861.710000001</v>
      </c>
      <c r="G26" s="14">
        <v>12731172.34</v>
      </c>
      <c r="H26" s="14">
        <f t="shared" si="0"/>
        <v>76387034.049999997</v>
      </c>
      <c r="I26" s="29"/>
      <c r="J26" s="23">
        <v>33970022.619999997</v>
      </c>
      <c r="K26" s="23">
        <v>6794004.5199999996</v>
      </c>
      <c r="L26" s="14">
        <f t="shared" si="1"/>
        <v>40764027.140000001</v>
      </c>
    </row>
    <row r="27" spans="2:12" ht="18.75" customHeight="1" x14ac:dyDescent="0.2">
      <c r="B27" s="7" t="s">
        <v>49</v>
      </c>
      <c r="C27" s="6" t="s">
        <v>50</v>
      </c>
      <c r="D27" s="10" t="s">
        <v>48</v>
      </c>
      <c r="E27" s="10" t="s">
        <v>6</v>
      </c>
      <c r="F27" s="14">
        <v>340469263.69</v>
      </c>
      <c r="G27" s="14">
        <v>394154911.20999998</v>
      </c>
      <c r="H27" s="14">
        <f t="shared" si="0"/>
        <v>734624174.89999998</v>
      </c>
      <c r="I27" s="29"/>
      <c r="J27" s="23">
        <v>57772415.009999998</v>
      </c>
      <c r="K27" s="23">
        <v>49222246.060000002</v>
      </c>
      <c r="L27" s="14">
        <f t="shared" si="1"/>
        <v>106994661.06999999</v>
      </c>
    </row>
    <row r="28" spans="2:12" ht="28.5" x14ac:dyDescent="0.2">
      <c r="B28" s="7" t="s">
        <v>51</v>
      </c>
      <c r="C28" s="6" t="s">
        <v>52</v>
      </c>
      <c r="D28" s="10" t="s">
        <v>45</v>
      </c>
      <c r="E28" s="10" t="s">
        <v>6</v>
      </c>
      <c r="F28" s="14">
        <v>32211388.52</v>
      </c>
      <c r="G28" s="14">
        <v>0</v>
      </c>
      <c r="H28" s="14">
        <f t="shared" si="0"/>
        <v>32211388.52</v>
      </c>
      <c r="I28" s="29"/>
      <c r="J28" s="23">
        <v>0</v>
      </c>
      <c r="K28" s="23">
        <v>0</v>
      </c>
      <c r="L28" s="14">
        <f t="shared" si="1"/>
        <v>0</v>
      </c>
    </row>
    <row r="29" spans="2:12" ht="22.5" customHeight="1" x14ac:dyDescent="0.2">
      <c r="B29" s="7" t="s">
        <v>53</v>
      </c>
      <c r="C29" s="6" t="s">
        <v>54</v>
      </c>
      <c r="D29" s="10" t="s">
        <v>120</v>
      </c>
      <c r="E29" s="10" t="s">
        <v>6</v>
      </c>
      <c r="F29" s="14">
        <v>5112918.8099999996</v>
      </c>
      <c r="G29" s="14">
        <v>1022583.76</v>
      </c>
      <c r="H29" s="14">
        <f t="shared" si="0"/>
        <v>6135502.5699999994</v>
      </c>
      <c r="I29" s="29"/>
      <c r="J29" s="23">
        <v>894760.79</v>
      </c>
      <c r="K29" s="23">
        <v>383402.96</v>
      </c>
      <c r="L29" s="14">
        <f t="shared" si="1"/>
        <v>1278163.75</v>
      </c>
    </row>
    <row r="30" spans="2:12" ht="22.5" customHeight="1" x14ac:dyDescent="0.2">
      <c r="B30" s="7" t="s">
        <v>55</v>
      </c>
      <c r="C30" s="6" t="s">
        <v>56</v>
      </c>
      <c r="D30" s="10" t="s">
        <v>121</v>
      </c>
      <c r="E30" s="10" t="s">
        <v>6</v>
      </c>
      <c r="F30" s="14">
        <v>111188301.84</v>
      </c>
      <c r="G30" s="14">
        <v>0</v>
      </c>
      <c r="H30" s="14">
        <f t="shared" si="0"/>
        <v>111188301.84</v>
      </c>
      <c r="I30" s="29"/>
      <c r="J30" s="23">
        <v>71470147.260000005</v>
      </c>
      <c r="K30" s="23">
        <v>0</v>
      </c>
      <c r="L30" s="14">
        <f t="shared" si="1"/>
        <v>71470147.260000005</v>
      </c>
    </row>
    <row r="31" spans="2:12" ht="30.75" customHeight="1" x14ac:dyDescent="0.2">
      <c r="B31" s="7" t="s">
        <v>57</v>
      </c>
      <c r="C31" s="6" t="s">
        <v>122</v>
      </c>
      <c r="D31" s="10" t="s">
        <v>24</v>
      </c>
      <c r="E31" s="10" t="s">
        <v>6</v>
      </c>
      <c r="F31" s="14">
        <v>49574571.060000002</v>
      </c>
      <c r="G31" s="14">
        <v>1802852.7</v>
      </c>
      <c r="H31" s="14">
        <f t="shared" si="0"/>
        <v>51377423.760000005</v>
      </c>
      <c r="I31" s="29"/>
      <c r="J31" s="23">
        <v>5300594.68</v>
      </c>
      <c r="K31" s="23">
        <v>16837.72</v>
      </c>
      <c r="L31" s="14">
        <f t="shared" si="1"/>
        <v>5317432.3999999994</v>
      </c>
    </row>
    <row r="32" spans="2:12" ht="75.75" customHeight="1" x14ac:dyDescent="0.2">
      <c r="B32" s="7" t="s">
        <v>58</v>
      </c>
      <c r="C32" s="6" t="s">
        <v>123</v>
      </c>
      <c r="D32" s="12" t="s">
        <v>124</v>
      </c>
      <c r="E32" s="10" t="s">
        <v>6</v>
      </c>
      <c r="F32" s="14">
        <v>153387564.36000001</v>
      </c>
      <c r="G32" s="14">
        <v>0</v>
      </c>
      <c r="H32" s="14">
        <f t="shared" si="0"/>
        <v>153387564.36000001</v>
      </c>
      <c r="I32" s="29"/>
      <c r="J32" s="23">
        <v>0</v>
      </c>
      <c r="K32" s="23">
        <v>0</v>
      </c>
      <c r="L32" s="14">
        <f t="shared" si="1"/>
        <v>0</v>
      </c>
    </row>
    <row r="33" spans="2:12" ht="36.75" customHeight="1" x14ac:dyDescent="0.2">
      <c r="B33" s="7" t="s">
        <v>59</v>
      </c>
      <c r="C33" s="6" t="s">
        <v>60</v>
      </c>
      <c r="D33" s="10" t="s">
        <v>68</v>
      </c>
      <c r="E33" s="10" t="s">
        <v>6</v>
      </c>
      <c r="F33" s="14">
        <v>9874324.4600000009</v>
      </c>
      <c r="G33" s="14">
        <v>2322543.37</v>
      </c>
      <c r="H33" s="14">
        <f t="shared" si="0"/>
        <v>12196867.830000002</v>
      </c>
      <c r="I33" s="29"/>
      <c r="J33" s="23">
        <v>9432908.4499999993</v>
      </c>
      <c r="K33" s="23">
        <v>1807970.36</v>
      </c>
      <c r="L33" s="14">
        <f t="shared" si="1"/>
        <v>11240878.809999999</v>
      </c>
    </row>
    <row r="34" spans="2:12" ht="45" customHeight="1" x14ac:dyDescent="0.2">
      <c r="B34" s="7" t="s">
        <v>62</v>
      </c>
      <c r="C34" s="6" t="s">
        <v>63</v>
      </c>
      <c r="D34" s="10" t="s">
        <v>61</v>
      </c>
      <c r="E34" s="10" t="s">
        <v>6</v>
      </c>
      <c r="F34" s="14">
        <v>3642528.58</v>
      </c>
      <c r="G34" s="14">
        <v>728505.71</v>
      </c>
      <c r="H34" s="14">
        <f t="shared" si="0"/>
        <v>4371034.29</v>
      </c>
      <c r="I34" s="29"/>
      <c r="J34" s="23">
        <v>97501.88</v>
      </c>
      <c r="K34" s="23">
        <v>19500.38</v>
      </c>
      <c r="L34" s="14">
        <f t="shared" si="1"/>
        <v>117002.26000000001</v>
      </c>
    </row>
    <row r="35" spans="2:12" ht="27.75" customHeight="1" x14ac:dyDescent="0.2">
      <c r="B35" s="7" t="s">
        <v>64</v>
      </c>
      <c r="C35" s="6" t="s">
        <v>65</v>
      </c>
      <c r="D35" s="10" t="s">
        <v>125</v>
      </c>
      <c r="E35" s="10" t="s">
        <v>6</v>
      </c>
      <c r="F35" s="14">
        <v>14713730.869999999</v>
      </c>
      <c r="G35" s="14">
        <v>2909000.91</v>
      </c>
      <c r="H35" s="14">
        <f t="shared" si="0"/>
        <v>17622731.780000001</v>
      </c>
      <c r="I35" s="29"/>
      <c r="J35" s="23">
        <v>14123793.09</v>
      </c>
      <c r="K35" s="23">
        <v>2827110.02</v>
      </c>
      <c r="L35" s="14">
        <f t="shared" si="1"/>
        <v>16950903.109999999</v>
      </c>
    </row>
    <row r="36" spans="2:12" ht="27.75" customHeight="1" x14ac:dyDescent="0.2">
      <c r="B36" s="7" t="s">
        <v>66</v>
      </c>
      <c r="C36" s="6" t="s">
        <v>67</v>
      </c>
      <c r="D36" s="10" t="s">
        <v>107</v>
      </c>
      <c r="E36" s="10" t="s">
        <v>6</v>
      </c>
      <c r="F36" s="14">
        <v>41008958.810000002</v>
      </c>
      <c r="G36" s="14">
        <v>8157364.6600000001</v>
      </c>
      <c r="H36" s="14">
        <f t="shared" si="0"/>
        <v>49166323.469999999</v>
      </c>
      <c r="I36" s="29"/>
      <c r="J36" s="23">
        <v>20997655.219999999</v>
      </c>
      <c r="K36" s="23">
        <v>4199530.5599999996</v>
      </c>
      <c r="L36" s="14">
        <f t="shared" si="1"/>
        <v>25197185.779999997</v>
      </c>
    </row>
    <row r="37" spans="2:12" x14ac:dyDescent="0.2">
      <c r="B37" s="7" t="s">
        <v>69</v>
      </c>
      <c r="C37" s="6" t="s">
        <v>126</v>
      </c>
      <c r="D37" s="10" t="s">
        <v>68</v>
      </c>
      <c r="E37" s="10" t="s">
        <v>6</v>
      </c>
      <c r="F37" s="14">
        <v>826069.24</v>
      </c>
      <c r="G37" s="14">
        <v>165213.85</v>
      </c>
      <c r="H37" s="14">
        <f t="shared" si="0"/>
        <v>991283.09</v>
      </c>
      <c r="I37" s="29"/>
      <c r="J37" s="23">
        <v>37289.14</v>
      </c>
      <c r="K37" s="23">
        <v>1879.76</v>
      </c>
      <c r="L37" s="14">
        <f t="shared" si="1"/>
        <v>39168.9</v>
      </c>
    </row>
    <row r="38" spans="2:12" ht="32.25" customHeight="1" x14ac:dyDescent="0.2">
      <c r="B38" s="7" t="s">
        <v>70</v>
      </c>
      <c r="C38" s="6" t="s">
        <v>71</v>
      </c>
      <c r="D38" s="10" t="s">
        <v>128</v>
      </c>
      <c r="E38" s="10" t="s">
        <v>6</v>
      </c>
      <c r="F38" s="14">
        <v>3982963.75</v>
      </c>
      <c r="G38" s="14">
        <v>796592.75</v>
      </c>
      <c r="H38" s="14">
        <f t="shared" si="0"/>
        <v>4779556.5</v>
      </c>
      <c r="I38" s="29"/>
      <c r="J38" s="23">
        <v>306468.34999999998</v>
      </c>
      <c r="K38" s="23">
        <v>61293.67</v>
      </c>
      <c r="L38" s="14">
        <f t="shared" si="1"/>
        <v>367762.01999999996</v>
      </c>
    </row>
    <row r="39" spans="2:12" ht="49.5" customHeight="1" x14ac:dyDescent="0.2">
      <c r="B39" s="7" t="s">
        <v>72</v>
      </c>
      <c r="C39" s="6" t="s">
        <v>73</v>
      </c>
      <c r="D39" s="10" t="s">
        <v>129</v>
      </c>
      <c r="E39" s="10" t="s">
        <v>6</v>
      </c>
      <c r="F39" s="14">
        <v>1496551.34</v>
      </c>
      <c r="G39" s="14">
        <v>299105.75</v>
      </c>
      <c r="H39" s="14">
        <f t="shared" si="0"/>
        <v>1795657.09</v>
      </c>
      <c r="I39" s="29"/>
      <c r="J39" s="23">
        <v>19152.990000000002</v>
      </c>
      <c r="K39" s="23">
        <v>3830.6</v>
      </c>
      <c r="L39" s="14">
        <f t="shared" si="1"/>
        <v>22983.59</v>
      </c>
    </row>
    <row r="40" spans="2:12" ht="45" customHeight="1" x14ac:dyDescent="0.2">
      <c r="B40" s="7" t="s">
        <v>74</v>
      </c>
      <c r="C40" s="6" t="s">
        <v>75</v>
      </c>
      <c r="D40" s="10" t="s">
        <v>130</v>
      </c>
      <c r="E40" s="10" t="s">
        <v>6</v>
      </c>
      <c r="F40" s="14">
        <v>56558720.340000004</v>
      </c>
      <c r="G40" s="14">
        <v>11311744.07</v>
      </c>
      <c r="H40" s="14">
        <f t="shared" si="0"/>
        <v>67870464.409999996</v>
      </c>
      <c r="I40" s="29"/>
      <c r="J40" s="23">
        <v>0</v>
      </c>
      <c r="K40" s="23">
        <v>0</v>
      </c>
      <c r="L40" s="14">
        <f t="shared" si="1"/>
        <v>0</v>
      </c>
    </row>
    <row r="41" spans="2:12" x14ac:dyDescent="0.2">
      <c r="B41" s="7" t="s">
        <v>77</v>
      </c>
      <c r="C41" s="6" t="s">
        <v>78</v>
      </c>
      <c r="D41" s="10" t="s">
        <v>76</v>
      </c>
      <c r="E41" s="10" t="s">
        <v>6</v>
      </c>
      <c r="F41" s="14">
        <v>733120.98</v>
      </c>
      <c r="G41" s="14">
        <v>138324.91</v>
      </c>
      <c r="H41" s="14">
        <f t="shared" si="0"/>
        <v>871445.89</v>
      </c>
      <c r="I41" s="29"/>
      <c r="J41" s="23">
        <v>394269.95</v>
      </c>
      <c r="K41" s="23">
        <v>76736.73</v>
      </c>
      <c r="L41" s="14">
        <f t="shared" si="1"/>
        <v>471006.68</v>
      </c>
    </row>
    <row r="42" spans="2:12" ht="54.75" customHeight="1" x14ac:dyDescent="0.2">
      <c r="B42" s="7" t="s">
        <v>79</v>
      </c>
      <c r="C42" s="6" t="s">
        <v>80</v>
      </c>
      <c r="D42" s="10" t="s">
        <v>131</v>
      </c>
      <c r="E42" s="10" t="s">
        <v>6</v>
      </c>
      <c r="F42" s="14">
        <v>6333280.0999999996</v>
      </c>
      <c r="G42" s="14">
        <v>716063.77</v>
      </c>
      <c r="H42" s="14">
        <f t="shared" si="0"/>
        <v>7049343.8699999992</v>
      </c>
      <c r="I42" s="29"/>
      <c r="J42" s="23">
        <v>1280544.22</v>
      </c>
      <c r="K42" s="23">
        <v>164726.69</v>
      </c>
      <c r="L42" s="14">
        <f t="shared" si="1"/>
        <v>1445270.91</v>
      </c>
    </row>
    <row r="43" spans="2:12" x14ac:dyDescent="0.2">
      <c r="B43" s="7" t="s">
        <v>81</v>
      </c>
      <c r="C43" s="6" t="s">
        <v>82</v>
      </c>
      <c r="D43" s="10" t="s">
        <v>9</v>
      </c>
      <c r="E43" s="10" t="s">
        <v>6</v>
      </c>
      <c r="F43" s="14">
        <v>328876612.49000001</v>
      </c>
      <c r="G43" s="14">
        <v>56126174.049999997</v>
      </c>
      <c r="H43" s="14">
        <f t="shared" si="0"/>
        <v>385002786.54000002</v>
      </c>
      <c r="I43" s="29"/>
      <c r="J43" s="23">
        <v>21773282.870000001</v>
      </c>
      <c r="K43" s="23">
        <v>880099.63</v>
      </c>
      <c r="L43" s="14">
        <f t="shared" si="1"/>
        <v>22653382.5</v>
      </c>
    </row>
    <row r="44" spans="2:12" ht="28.5" x14ac:dyDescent="0.2">
      <c r="B44" s="7" t="s">
        <v>84</v>
      </c>
      <c r="C44" s="6" t="s">
        <v>85</v>
      </c>
      <c r="D44" s="10" t="s">
        <v>83</v>
      </c>
      <c r="E44" s="10" t="s">
        <v>6</v>
      </c>
      <c r="F44" s="14">
        <v>10225748.029999999</v>
      </c>
      <c r="G44" s="14">
        <v>2045257.13</v>
      </c>
      <c r="H44" s="14">
        <f t="shared" si="0"/>
        <v>12271005.16</v>
      </c>
      <c r="I44" s="29"/>
      <c r="J44" s="23">
        <v>94089.5</v>
      </c>
      <c r="K44" s="23">
        <v>18823.689999999999</v>
      </c>
      <c r="L44" s="14">
        <f t="shared" si="1"/>
        <v>112913.19</v>
      </c>
    </row>
    <row r="45" spans="2:12" ht="24" customHeight="1" x14ac:dyDescent="0.2">
      <c r="B45" s="7" t="s">
        <v>86</v>
      </c>
      <c r="C45" s="6" t="s">
        <v>87</v>
      </c>
      <c r="D45" s="10" t="s">
        <v>83</v>
      </c>
      <c r="E45" s="10" t="s">
        <v>6</v>
      </c>
      <c r="F45" s="14">
        <v>12319486.67</v>
      </c>
      <c r="G45" s="14">
        <v>1311424.3</v>
      </c>
      <c r="H45" s="14">
        <f t="shared" si="0"/>
        <v>13630910.970000001</v>
      </c>
      <c r="I45" s="29"/>
      <c r="J45" s="23">
        <v>2732365.85</v>
      </c>
      <c r="K45" s="23">
        <v>83061.149999999994</v>
      </c>
      <c r="L45" s="14">
        <f t="shared" si="1"/>
        <v>2815427</v>
      </c>
    </row>
    <row r="46" spans="2:12" x14ac:dyDescent="0.2">
      <c r="B46" s="7" t="s">
        <v>88</v>
      </c>
      <c r="C46" s="6" t="s">
        <v>89</v>
      </c>
      <c r="D46" s="10" t="s">
        <v>132</v>
      </c>
      <c r="E46" s="10" t="s">
        <v>6</v>
      </c>
      <c r="F46" s="14">
        <v>4170269.55</v>
      </c>
      <c r="G46" s="14">
        <v>834053.91</v>
      </c>
      <c r="H46" s="14">
        <f t="shared" si="0"/>
        <v>5004323.46</v>
      </c>
      <c r="I46" s="29"/>
      <c r="J46" s="23">
        <v>1953591.7</v>
      </c>
      <c r="K46" s="23">
        <v>367304.84</v>
      </c>
      <c r="L46" s="14">
        <f t="shared" si="1"/>
        <v>2320896.54</v>
      </c>
    </row>
    <row r="47" spans="2:12" x14ac:dyDescent="0.2">
      <c r="B47" s="7" t="s">
        <v>90</v>
      </c>
      <c r="C47" s="6" t="s">
        <v>91</v>
      </c>
      <c r="D47" s="10" t="s">
        <v>133</v>
      </c>
      <c r="E47" s="10" t="s">
        <v>6</v>
      </c>
      <c r="F47" s="14">
        <v>13611612.460000001</v>
      </c>
      <c r="G47" s="14">
        <v>2722117.98</v>
      </c>
      <c r="H47" s="14">
        <f t="shared" si="0"/>
        <v>16333730.440000001</v>
      </c>
      <c r="I47" s="29"/>
      <c r="J47" s="23">
        <v>2050652.21</v>
      </c>
      <c r="K47" s="23">
        <v>405306.6</v>
      </c>
      <c r="L47" s="14">
        <f t="shared" si="1"/>
        <v>2455958.81</v>
      </c>
    </row>
    <row r="48" spans="2:12" x14ac:dyDescent="0.2">
      <c r="B48" s="7" t="s">
        <v>92</v>
      </c>
      <c r="C48" s="6" t="s">
        <v>93</v>
      </c>
      <c r="D48" s="10" t="s">
        <v>134</v>
      </c>
      <c r="E48" s="10" t="s">
        <v>6</v>
      </c>
      <c r="F48" s="14">
        <v>40746383.890000001</v>
      </c>
      <c r="G48" s="14">
        <v>98647.63</v>
      </c>
      <c r="H48" s="14">
        <f t="shared" si="0"/>
        <v>40845031.520000003</v>
      </c>
      <c r="I48" s="29"/>
      <c r="J48" s="23">
        <v>136116.29</v>
      </c>
      <c r="K48" s="23">
        <v>0</v>
      </c>
      <c r="L48" s="14">
        <f t="shared" si="1"/>
        <v>136116.29</v>
      </c>
    </row>
    <row r="49" spans="2:12" ht="31.5" customHeight="1" x14ac:dyDescent="0.2">
      <c r="B49" s="7" t="s">
        <v>95</v>
      </c>
      <c r="C49" s="6" t="s">
        <v>96</v>
      </c>
      <c r="D49" s="10" t="s">
        <v>94</v>
      </c>
      <c r="E49" s="10" t="s">
        <v>6</v>
      </c>
      <c r="F49" s="14">
        <v>30438102.789999999</v>
      </c>
      <c r="G49" s="14">
        <v>3919995.82</v>
      </c>
      <c r="H49" s="14">
        <f t="shared" si="0"/>
        <v>34358098.609999999</v>
      </c>
      <c r="I49" s="29"/>
      <c r="J49" s="23">
        <v>2230767.0499999998</v>
      </c>
      <c r="K49" s="23">
        <v>161491.68</v>
      </c>
      <c r="L49" s="14">
        <f t="shared" si="1"/>
        <v>2392258.73</v>
      </c>
    </row>
    <row r="50" spans="2:12" x14ac:dyDescent="0.2">
      <c r="B50" s="7" t="s">
        <v>97</v>
      </c>
      <c r="C50" s="6" t="s">
        <v>98</v>
      </c>
      <c r="D50" s="10" t="s">
        <v>135</v>
      </c>
      <c r="E50" s="10" t="s">
        <v>6</v>
      </c>
      <c r="F50" s="14">
        <v>98006770.019999996</v>
      </c>
      <c r="G50" s="14">
        <v>19601354</v>
      </c>
      <c r="H50" s="14">
        <f t="shared" si="0"/>
        <v>117608124.02</v>
      </c>
      <c r="I50" s="29"/>
      <c r="J50" s="23">
        <v>0</v>
      </c>
      <c r="K50" s="23">
        <v>0</v>
      </c>
      <c r="L50" s="14">
        <f t="shared" si="1"/>
        <v>0</v>
      </c>
    </row>
    <row r="51" spans="2:12" ht="28.5" x14ac:dyDescent="0.2">
      <c r="B51" s="7" t="s">
        <v>99</v>
      </c>
      <c r="C51" s="6" t="s">
        <v>100</v>
      </c>
      <c r="D51" s="10" t="s">
        <v>135</v>
      </c>
      <c r="E51" s="10" t="s">
        <v>6</v>
      </c>
      <c r="F51" s="14">
        <v>54767004.380000003</v>
      </c>
      <c r="G51" s="14">
        <v>10953400.869999999</v>
      </c>
      <c r="H51" s="14">
        <f t="shared" si="0"/>
        <v>65720405.25</v>
      </c>
      <c r="I51" s="29"/>
      <c r="J51" s="23">
        <v>4463585.6100000003</v>
      </c>
      <c r="K51" s="23">
        <v>892717.12</v>
      </c>
      <c r="L51" s="14">
        <f t="shared" si="1"/>
        <v>5356302.7300000004</v>
      </c>
    </row>
    <row r="52" spans="2:12" x14ac:dyDescent="0.2">
      <c r="B52" s="7" t="s">
        <v>101</v>
      </c>
      <c r="C52" s="6" t="s">
        <v>102</v>
      </c>
      <c r="D52" s="10" t="s">
        <v>135</v>
      </c>
      <c r="E52" s="10" t="s">
        <v>6</v>
      </c>
      <c r="F52" s="14">
        <v>12152385.43</v>
      </c>
      <c r="G52" s="14">
        <v>2409718.64</v>
      </c>
      <c r="H52" s="14">
        <f t="shared" si="0"/>
        <v>14562104.07</v>
      </c>
      <c r="I52" s="29"/>
      <c r="J52" s="23">
        <v>0</v>
      </c>
      <c r="K52" s="23">
        <v>0</v>
      </c>
      <c r="L52" s="14">
        <f t="shared" si="1"/>
        <v>0</v>
      </c>
    </row>
    <row r="53" spans="2:12" ht="30" customHeight="1" x14ac:dyDescent="0.2">
      <c r="B53" s="7" t="s">
        <v>103</v>
      </c>
      <c r="C53" s="6" t="s">
        <v>104</v>
      </c>
      <c r="D53" s="10" t="s">
        <v>135</v>
      </c>
      <c r="E53" s="10" t="s">
        <v>6</v>
      </c>
      <c r="F53" s="14">
        <v>50780245.259999998</v>
      </c>
      <c r="G53" s="14">
        <v>10156049.050000001</v>
      </c>
      <c r="H53" s="14">
        <f t="shared" si="0"/>
        <v>60936294.310000002</v>
      </c>
      <c r="I53" s="29"/>
      <c r="J53" s="23">
        <v>15501920.82</v>
      </c>
      <c r="K53" s="23">
        <v>221910.49</v>
      </c>
      <c r="L53" s="14">
        <f t="shared" si="1"/>
        <v>15723831.310000001</v>
      </c>
    </row>
    <row r="54" spans="2:12" x14ac:dyDescent="0.2">
      <c r="B54" s="7" t="s">
        <v>105</v>
      </c>
      <c r="C54" s="6" t="s">
        <v>106</v>
      </c>
      <c r="D54" s="10" t="s">
        <v>135</v>
      </c>
      <c r="E54" s="10" t="s">
        <v>6</v>
      </c>
      <c r="F54" s="14">
        <v>12049488.449999999</v>
      </c>
      <c r="G54" s="14">
        <v>2409897.59</v>
      </c>
      <c r="H54" s="14">
        <f t="shared" si="0"/>
        <v>14459386.039999999</v>
      </c>
      <c r="I54" s="29"/>
      <c r="J54" s="23">
        <v>0</v>
      </c>
      <c r="K54" s="23">
        <v>0</v>
      </c>
      <c r="L54" s="14">
        <f t="shared" si="1"/>
        <v>0</v>
      </c>
    </row>
    <row r="55" spans="2:12" ht="32.25" customHeight="1" x14ac:dyDescent="0.2">
      <c r="B55" s="7" t="s">
        <v>108</v>
      </c>
      <c r="C55" s="6" t="s">
        <v>109</v>
      </c>
      <c r="D55" s="10" t="s">
        <v>107</v>
      </c>
      <c r="E55" s="10" t="s">
        <v>6</v>
      </c>
      <c r="F55" s="14">
        <v>23853746.559999999</v>
      </c>
      <c r="G55" s="14">
        <v>4770749.3099999996</v>
      </c>
      <c r="H55" s="14">
        <f t="shared" si="0"/>
        <v>28624495.869999997</v>
      </c>
      <c r="I55" s="29"/>
      <c r="J55" s="23">
        <v>430091.45</v>
      </c>
      <c r="K55" s="23">
        <v>86018.29</v>
      </c>
      <c r="L55" s="14">
        <f t="shared" si="1"/>
        <v>516109.74</v>
      </c>
    </row>
    <row r="56" spans="2:12" ht="33" customHeight="1" x14ac:dyDescent="0.2">
      <c r="B56" s="27" t="s">
        <v>138</v>
      </c>
      <c r="C56" s="27"/>
      <c r="D56" s="27"/>
      <c r="E56" s="27"/>
      <c r="F56" s="15">
        <f>SUM(F5:F55)</f>
        <v>6281508360.0200014</v>
      </c>
      <c r="G56" s="15">
        <f t="shared" ref="G56:L56" si="2">SUM(G5:G55)</f>
        <v>1002741227.8599999</v>
      </c>
      <c r="H56" s="15">
        <f t="shared" si="2"/>
        <v>7284249587.8800011</v>
      </c>
      <c r="I56" s="15">
        <f>SUM(I5)</f>
        <v>1368912911</v>
      </c>
      <c r="J56" s="1">
        <f t="shared" si="2"/>
        <v>737413601.11000025</v>
      </c>
      <c r="K56" s="1">
        <f t="shared" si="2"/>
        <v>94182657.420000002</v>
      </c>
      <c r="L56" s="1">
        <f t="shared" si="2"/>
        <v>831596258.52999961</v>
      </c>
    </row>
    <row r="57" spans="2:12" x14ac:dyDescent="0.2">
      <c r="B57" s="21" t="s">
        <v>127</v>
      </c>
      <c r="F57" s="2"/>
      <c r="G57" s="2"/>
      <c r="H57" s="2"/>
      <c r="I57" s="3"/>
      <c r="J57" s="2"/>
      <c r="K57" s="2"/>
      <c r="L57" s="2"/>
    </row>
    <row r="58" spans="2:12" x14ac:dyDescent="0.2">
      <c r="B58" s="16"/>
      <c r="L58" s="26"/>
    </row>
    <row r="59" spans="2:12" x14ac:dyDescent="0.2">
      <c r="L59" s="26"/>
    </row>
    <row r="60" spans="2:12" x14ac:dyDescent="0.2">
      <c r="L60" s="26"/>
    </row>
  </sheetData>
  <autoFilter ref="A2:L57">
    <filterColumn colId="5" showButton="0"/>
    <filterColumn colId="6" showButton="0"/>
    <filterColumn colId="9" showButton="0"/>
    <filterColumn colId="10" showButton="0"/>
  </autoFilter>
  <mergeCells count="9">
    <mergeCell ref="J2:L2"/>
    <mergeCell ref="I5:I55"/>
    <mergeCell ref="B56:E56"/>
    <mergeCell ref="B2:B3"/>
    <mergeCell ref="C2:C3"/>
    <mergeCell ref="D2:D3"/>
    <mergeCell ref="E2:E3"/>
    <mergeCell ref="F2:H2"/>
    <mergeCell ref="I2:I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25" sqref="B25"/>
    </sheetView>
  </sheetViews>
  <sheetFormatPr defaultRowHeight="12.75" x14ac:dyDescent="0.2"/>
  <cols>
    <col min="1" max="1" width="19.28515625" customWidth="1"/>
    <col min="2" max="2" width="18.42578125" customWidth="1"/>
    <col min="3" max="3" width="20.42578125" customWidth="1"/>
    <col min="4" max="4" width="13.85546875" bestFit="1" customWidth="1"/>
    <col min="5" max="5" width="18.42578125" customWidth="1"/>
  </cols>
  <sheetData>
    <row r="1" spans="1:5" ht="42.75" customHeight="1" x14ac:dyDescent="0.2">
      <c r="A1" s="33" t="s">
        <v>143</v>
      </c>
      <c r="B1" s="34" t="s">
        <v>142</v>
      </c>
      <c r="C1" s="34" t="s">
        <v>144</v>
      </c>
      <c r="D1" s="34" t="s">
        <v>145</v>
      </c>
      <c r="E1" s="33" t="s">
        <v>146</v>
      </c>
    </row>
    <row r="2" spans="1:5" ht="35.25" customHeight="1" x14ac:dyDescent="0.2">
      <c r="A2" s="33"/>
      <c r="B2" s="35"/>
      <c r="C2" s="35"/>
      <c r="D2" s="35"/>
      <c r="E2" s="33"/>
    </row>
    <row r="4" spans="1:5" x14ac:dyDescent="0.2">
      <c r="A4" s="24">
        <f>SUM(Sheet4!I5)</f>
        <v>1368912911</v>
      </c>
      <c r="B4" s="25">
        <f>SUM(Sheet4!J56)</f>
        <v>737413601.11000025</v>
      </c>
      <c r="C4" s="25">
        <f>100372246.22/1.95583</f>
        <v>51319514.589713827</v>
      </c>
      <c r="D4" s="25">
        <f>+B4+C4</f>
        <v>788733115.69971406</v>
      </c>
      <c r="E4" s="25">
        <f>+A4-D4</f>
        <v>580179795.30028594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Sheet2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Анахид Стефанова</dc:creator>
  <cp:lastModifiedBy>Адрияна Димова</cp:lastModifiedBy>
  <dcterms:created xsi:type="dcterms:W3CDTF">2024-11-11T07:13:06Z</dcterms:created>
  <dcterms:modified xsi:type="dcterms:W3CDTF">2025-02-18T11:50:10Z</dcterms:modified>
</cp:coreProperties>
</file>